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Pantelimon\Refinantare credit OTP August 2026\cerere de oferta Septembrie 2026\"/>
    </mc:Choice>
  </mc:AlternateContent>
  <xr:revisionPtr revIDLastSave="0" documentId="13_ncr:1_{DBD61288-78FF-49A0-BDD0-8D8B3CAC44A3}" xr6:coauthVersionLast="47" xr6:coauthVersionMax="47" xr10:uidLastSave="{00000000-0000-0000-0000-000000000000}"/>
  <bookViews>
    <workbookView xWindow="-110" yWindow="-110" windowWidth="19420" windowHeight="10300" xr2:uid="{252302A6-92D7-400C-BB8D-7EF1C65268FD}"/>
  </bookViews>
  <sheets>
    <sheet name="refinantare credit OTP Oct2026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317" i="1" l="1"/>
  <c r="K293" i="1"/>
  <c r="L274" i="1"/>
  <c r="K272" i="1"/>
  <c r="K271" i="1"/>
  <c r="L267" i="1"/>
  <c r="K247" i="1"/>
  <c r="K245" i="1"/>
  <c r="L243" i="1"/>
  <c r="K223" i="1"/>
  <c r="K221" i="1"/>
  <c r="L219" i="1"/>
  <c r="K199" i="1"/>
  <c r="K197" i="1"/>
  <c r="L195" i="1"/>
  <c r="K175" i="1"/>
  <c r="K173" i="1"/>
  <c r="L171" i="1"/>
  <c r="K167" i="1"/>
  <c r="I149" i="1"/>
  <c r="L147" i="1"/>
  <c r="K144" i="1"/>
  <c r="K148" i="1" s="1"/>
  <c r="E144" i="1"/>
  <c r="E145" i="1" s="1"/>
  <c r="E146" i="1" s="1"/>
  <c r="E147" i="1" s="1"/>
  <c r="E148" i="1" s="1"/>
  <c r="E149" i="1" s="1"/>
  <c r="E150" i="1" s="1"/>
  <c r="E151" i="1" s="1"/>
  <c r="E152" i="1" s="1"/>
  <c r="E153" i="1" s="1"/>
  <c r="E154" i="1" s="1"/>
  <c r="E155" i="1" s="1"/>
  <c r="E156" i="1" s="1"/>
  <c r="E157" i="1" s="1"/>
  <c r="E158" i="1" s="1"/>
  <c r="E159" i="1" s="1"/>
  <c r="E160" i="1" s="1"/>
  <c r="E161" i="1" s="1"/>
  <c r="E162" i="1" s="1"/>
  <c r="E163" i="1" s="1"/>
  <c r="E164" i="1" s="1"/>
  <c r="E165" i="1" s="1"/>
  <c r="E166" i="1" s="1"/>
  <c r="E167" i="1" s="1"/>
  <c r="E168" i="1" s="1"/>
  <c r="E169" i="1" s="1"/>
  <c r="E170" i="1" s="1"/>
  <c r="E171" i="1" s="1"/>
  <c r="E172" i="1" s="1"/>
  <c r="E173" i="1" s="1"/>
  <c r="E174" i="1" s="1"/>
  <c r="E175" i="1" s="1"/>
  <c r="E176" i="1" s="1"/>
  <c r="E177" i="1" s="1"/>
  <c r="E178" i="1" s="1"/>
  <c r="E179" i="1" s="1"/>
  <c r="E180" i="1" s="1"/>
  <c r="E181" i="1" s="1"/>
  <c r="E182" i="1" s="1"/>
  <c r="E183" i="1" s="1"/>
  <c r="E184" i="1" s="1"/>
  <c r="E185" i="1" s="1"/>
  <c r="E186" i="1" s="1"/>
  <c r="E187" i="1" s="1"/>
  <c r="E188" i="1" s="1"/>
  <c r="E189" i="1" s="1"/>
  <c r="E190" i="1" s="1"/>
  <c r="E191" i="1" s="1"/>
  <c r="E192" i="1" s="1"/>
  <c r="E193" i="1" s="1"/>
  <c r="E194" i="1" s="1"/>
  <c r="E195" i="1" s="1"/>
  <c r="E196" i="1" s="1"/>
  <c r="E197" i="1" s="1"/>
  <c r="E198" i="1" s="1"/>
  <c r="E199" i="1" s="1"/>
  <c r="E200" i="1" s="1"/>
  <c r="E201" i="1" s="1"/>
  <c r="E202" i="1" s="1"/>
  <c r="E203" i="1" s="1"/>
  <c r="E204" i="1" s="1"/>
  <c r="E205" i="1" s="1"/>
  <c r="E206" i="1" s="1"/>
  <c r="E207" i="1" s="1"/>
  <c r="E208" i="1" s="1"/>
  <c r="E209" i="1" s="1"/>
  <c r="E210" i="1" s="1"/>
  <c r="E211" i="1" s="1"/>
  <c r="E212" i="1" s="1"/>
  <c r="E213" i="1" s="1"/>
  <c r="E214" i="1" s="1"/>
  <c r="E215" i="1" s="1"/>
  <c r="E216" i="1" s="1"/>
  <c r="E217" i="1" s="1"/>
  <c r="E218" i="1" s="1"/>
  <c r="E219" i="1" s="1"/>
  <c r="E220" i="1" s="1"/>
  <c r="E221" i="1" s="1"/>
  <c r="E222" i="1" s="1"/>
  <c r="E223" i="1" s="1"/>
  <c r="E224" i="1" s="1"/>
  <c r="E225" i="1" s="1"/>
  <c r="E226" i="1" s="1"/>
  <c r="E227" i="1" s="1"/>
  <c r="E228" i="1" s="1"/>
  <c r="E229" i="1" s="1"/>
  <c r="E230" i="1" s="1"/>
  <c r="E231" i="1" s="1"/>
  <c r="E232" i="1" s="1"/>
  <c r="E233" i="1" s="1"/>
  <c r="E234" i="1" s="1"/>
  <c r="E235" i="1" s="1"/>
  <c r="E236" i="1" s="1"/>
  <c r="E237" i="1" s="1"/>
  <c r="E238" i="1" s="1"/>
  <c r="E239" i="1" s="1"/>
  <c r="E240" i="1" s="1"/>
  <c r="E241" i="1" s="1"/>
  <c r="E242" i="1" s="1"/>
  <c r="E243" i="1" s="1"/>
  <c r="E244" i="1" s="1"/>
  <c r="E245" i="1" s="1"/>
  <c r="E246" i="1" s="1"/>
  <c r="E247" i="1" s="1"/>
  <c r="E248" i="1" s="1"/>
  <c r="E249" i="1" s="1"/>
  <c r="E250" i="1" s="1"/>
  <c r="E251" i="1" s="1"/>
  <c r="E252" i="1" s="1"/>
  <c r="E253" i="1" s="1"/>
  <c r="E254" i="1" s="1"/>
  <c r="E255" i="1" s="1"/>
  <c r="E256" i="1" s="1"/>
  <c r="E257" i="1" s="1"/>
  <c r="E258" i="1" s="1"/>
  <c r="E259" i="1" s="1"/>
  <c r="E260" i="1" s="1"/>
  <c r="E261" i="1" s="1"/>
  <c r="E262" i="1" s="1"/>
  <c r="E263" i="1" s="1"/>
  <c r="E264" i="1" s="1"/>
  <c r="E265" i="1" s="1"/>
  <c r="E266" i="1" s="1"/>
  <c r="E267" i="1" s="1"/>
  <c r="E268" i="1" s="1"/>
  <c r="E269" i="1" s="1"/>
  <c r="E270" i="1" s="1"/>
  <c r="E271" i="1" s="1"/>
  <c r="E272" i="1" s="1"/>
  <c r="E273" i="1" s="1"/>
  <c r="E274" i="1" s="1"/>
  <c r="E275" i="1" s="1"/>
  <c r="E276" i="1" s="1"/>
  <c r="E277" i="1" s="1"/>
  <c r="E278" i="1" s="1"/>
  <c r="E279" i="1" s="1"/>
  <c r="E280" i="1" s="1"/>
  <c r="E281" i="1" s="1"/>
  <c r="E282" i="1" s="1"/>
  <c r="E283" i="1" s="1"/>
  <c r="E284" i="1" s="1"/>
  <c r="E285" i="1" s="1"/>
  <c r="E286" i="1" s="1"/>
  <c r="E287" i="1" s="1"/>
  <c r="E288" i="1" s="1"/>
  <c r="E289" i="1" s="1"/>
  <c r="E290" i="1" s="1"/>
  <c r="E291" i="1" s="1"/>
  <c r="E292" i="1" s="1"/>
  <c r="E293" i="1" s="1"/>
  <c r="E294" i="1" s="1"/>
  <c r="E295" i="1" s="1"/>
  <c r="E296" i="1" s="1"/>
  <c r="E297" i="1" s="1"/>
  <c r="E298" i="1" s="1"/>
  <c r="E299" i="1" s="1"/>
  <c r="E300" i="1" s="1"/>
  <c r="E301" i="1" s="1"/>
  <c r="E302" i="1" s="1"/>
  <c r="E303" i="1" s="1"/>
  <c r="E304" i="1" s="1"/>
  <c r="E305" i="1" s="1"/>
  <c r="E306" i="1" s="1"/>
  <c r="E307" i="1" s="1"/>
  <c r="E308" i="1" s="1"/>
  <c r="E309" i="1" s="1"/>
  <c r="E310" i="1" s="1"/>
  <c r="E311" i="1" s="1"/>
  <c r="E312" i="1" s="1"/>
  <c r="E313" i="1" s="1"/>
  <c r="E314" i="1" s="1"/>
  <c r="E315" i="1" s="1"/>
  <c r="E316" i="1" s="1"/>
  <c r="E317" i="1" s="1"/>
  <c r="E318" i="1" s="1"/>
  <c r="E319" i="1" s="1"/>
  <c r="E320" i="1" s="1"/>
  <c r="E321" i="1" s="1"/>
  <c r="E322" i="1" s="1"/>
  <c r="E323" i="1" s="1"/>
  <c r="E324" i="1" s="1"/>
  <c r="E325" i="1" s="1"/>
  <c r="E326" i="1" s="1"/>
  <c r="E327" i="1" s="1"/>
  <c r="E328" i="1" s="1"/>
  <c r="E329" i="1" s="1"/>
  <c r="E330" i="1" s="1"/>
  <c r="E331" i="1" s="1"/>
  <c r="E332" i="1" s="1"/>
  <c r="E333" i="1" s="1"/>
  <c r="E334" i="1" s="1"/>
  <c r="E335" i="1" s="1"/>
  <c r="E336" i="1" s="1"/>
  <c r="E337" i="1" s="1"/>
  <c r="E338" i="1" s="1"/>
  <c r="E339" i="1" s="1"/>
  <c r="E340" i="1" s="1"/>
  <c r="K143" i="1"/>
  <c r="E143" i="1"/>
  <c r="E142" i="1"/>
  <c r="E141" i="1"/>
  <c r="K129" i="1"/>
  <c r="L123" i="1"/>
  <c r="K121" i="1"/>
  <c r="L99" i="1"/>
  <c r="K95" i="1"/>
  <c r="K91" i="1"/>
  <c r="K89" i="1"/>
  <c r="K81" i="1"/>
  <c r="K79" i="1"/>
  <c r="K77" i="1"/>
  <c r="L75" i="1"/>
  <c r="K69" i="1"/>
  <c r="K65" i="1"/>
  <c r="K63" i="1"/>
  <c r="K53" i="1"/>
  <c r="C52" i="1"/>
  <c r="L51" i="1"/>
  <c r="K49" i="1"/>
  <c r="K44" i="1"/>
  <c r="K35" i="1"/>
  <c r="C31" i="1"/>
  <c r="E29" i="1"/>
  <c r="E30" i="1" s="1"/>
  <c r="C29" i="1"/>
  <c r="C30" i="1" s="1"/>
  <c r="H28" i="1"/>
  <c r="H27" i="1"/>
  <c r="I29" i="1" s="1"/>
  <c r="E27" i="1"/>
  <c r="E28" i="1" s="1"/>
  <c r="C27" i="1"/>
  <c r="J26" i="1"/>
  <c r="I26" i="1"/>
  <c r="G26" i="1"/>
  <c r="F26" i="1"/>
  <c r="K21" i="1"/>
  <c r="G20" i="1"/>
  <c r="C28" i="1" s="1"/>
  <c r="E31" i="1" l="1"/>
  <c r="E32" i="1" s="1"/>
  <c r="E33" i="1" s="1"/>
  <c r="E34" i="1" s="1"/>
  <c r="E35" i="1" s="1"/>
  <c r="E36" i="1" s="1"/>
  <c r="E37" i="1" s="1"/>
  <c r="E38" i="1" s="1"/>
  <c r="E39" i="1" s="1"/>
  <c r="E40" i="1" s="1"/>
  <c r="E41" i="1" s="1"/>
  <c r="E42" i="1" s="1"/>
  <c r="E43" i="1" s="1"/>
  <c r="E44" i="1" s="1"/>
  <c r="E45" i="1" s="1"/>
  <c r="E46" i="1" s="1"/>
  <c r="E47" i="1" s="1"/>
  <c r="E48" i="1" s="1"/>
  <c r="E49" i="1" s="1"/>
  <c r="E50" i="1" s="1"/>
  <c r="E51" i="1" s="1"/>
  <c r="E52" i="1" s="1"/>
  <c r="E53" i="1" s="1"/>
  <c r="E54" i="1" s="1"/>
  <c r="E55" i="1" s="1"/>
  <c r="E56" i="1" s="1"/>
  <c r="E57" i="1" s="1"/>
  <c r="E58" i="1" s="1"/>
  <c r="E59" i="1" s="1"/>
  <c r="E60" i="1" s="1"/>
  <c r="E61" i="1" s="1"/>
  <c r="E62" i="1" s="1"/>
  <c r="E63" i="1" s="1"/>
  <c r="E64" i="1" s="1"/>
  <c r="E65" i="1" s="1"/>
  <c r="E66" i="1" s="1"/>
  <c r="E67" i="1" s="1"/>
  <c r="E68" i="1" s="1"/>
  <c r="E69" i="1" s="1"/>
  <c r="E70" i="1" s="1"/>
  <c r="E71" i="1" s="1"/>
  <c r="E72" i="1" s="1"/>
  <c r="E73" i="1" s="1"/>
  <c r="E74" i="1" s="1"/>
  <c r="E75" i="1" s="1"/>
  <c r="E76" i="1" s="1"/>
  <c r="E77" i="1" s="1"/>
  <c r="E78" i="1" s="1"/>
  <c r="E79" i="1" s="1"/>
  <c r="E80" i="1" s="1"/>
  <c r="E81" i="1" s="1"/>
  <c r="E82" i="1" s="1"/>
  <c r="E83" i="1" s="1"/>
  <c r="E84" i="1" s="1"/>
  <c r="E85" i="1" s="1"/>
  <c r="E86" i="1" s="1"/>
  <c r="E87" i="1" s="1"/>
  <c r="E88" i="1" s="1"/>
  <c r="E89" i="1" s="1"/>
  <c r="E90" i="1" s="1"/>
  <c r="E91" i="1" s="1"/>
  <c r="E92" i="1" s="1"/>
  <c r="E93" i="1" s="1"/>
  <c r="E94" i="1" s="1"/>
  <c r="E95" i="1" s="1"/>
  <c r="E96" i="1" s="1"/>
  <c r="E97" i="1" s="1"/>
  <c r="E98" i="1" s="1"/>
  <c r="E99" i="1" s="1"/>
  <c r="E100" i="1" s="1"/>
  <c r="E101" i="1" s="1"/>
  <c r="E102" i="1" s="1"/>
  <c r="E103" i="1" s="1"/>
  <c r="E104" i="1" s="1"/>
  <c r="E105" i="1" s="1"/>
  <c r="E106" i="1" s="1"/>
  <c r="E107" i="1" s="1"/>
  <c r="E108" i="1" s="1"/>
  <c r="E109" i="1" s="1"/>
  <c r="E110" i="1" s="1"/>
  <c r="E111" i="1" s="1"/>
  <c r="E112" i="1" s="1"/>
  <c r="E113" i="1" s="1"/>
  <c r="E114" i="1" s="1"/>
  <c r="E115" i="1" s="1"/>
  <c r="E116" i="1" s="1"/>
  <c r="E117" i="1" s="1"/>
  <c r="E118" i="1" s="1"/>
  <c r="E119" i="1" s="1"/>
  <c r="E120" i="1" s="1"/>
  <c r="E121" i="1" s="1"/>
  <c r="E122" i="1" s="1"/>
  <c r="E123" i="1" s="1"/>
  <c r="E124" i="1" s="1"/>
  <c r="E125" i="1" s="1"/>
  <c r="E126" i="1" s="1"/>
  <c r="E127" i="1" s="1"/>
  <c r="E128" i="1" s="1"/>
  <c r="E129" i="1" s="1"/>
  <c r="E130" i="1" s="1"/>
  <c r="E131" i="1" s="1"/>
  <c r="E132" i="1" s="1"/>
  <c r="E133" i="1" s="1"/>
  <c r="E134" i="1" s="1"/>
  <c r="E135" i="1" s="1"/>
  <c r="E136" i="1" s="1"/>
  <c r="E137" i="1" s="1"/>
  <c r="E138" i="1" s="1"/>
  <c r="E139" i="1" s="1"/>
  <c r="E140" i="1" s="1"/>
  <c r="H30" i="1"/>
  <c r="C32" i="1"/>
  <c r="H31" i="1"/>
  <c r="H29" i="1"/>
  <c r="C53" i="1"/>
  <c r="H52" i="1" l="1"/>
  <c r="C33" i="1"/>
  <c r="H32" i="1"/>
  <c r="C54" i="1"/>
  <c r="H53" i="1"/>
  <c r="H54" i="1" l="1"/>
  <c r="C55" i="1"/>
  <c r="C34" i="1"/>
  <c r="H33" i="1"/>
  <c r="C35" i="1" l="1"/>
  <c r="H34" i="1"/>
  <c r="I35" i="1"/>
  <c r="C56" i="1"/>
  <c r="H55" i="1"/>
  <c r="H35" i="1" l="1"/>
  <c r="C36" i="1"/>
  <c r="H56" i="1"/>
  <c r="C57" i="1"/>
  <c r="C58" i="1" l="1"/>
  <c r="H57" i="1"/>
  <c r="C37" i="1"/>
  <c r="H36" i="1"/>
  <c r="H37" i="1" l="1"/>
  <c r="C38" i="1"/>
  <c r="C59" i="1"/>
  <c r="H58" i="1"/>
  <c r="I59" i="1" l="1"/>
  <c r="H59" i="1"/>
  <c r="C60" i="1"/>
  <c r="C39" i="1"/>
  <c r="H38" i="1"/>
  <c r="C40" i="1" l="1"/>
  <c r="H39" i="1"/>
  <c r="H60" i="1"/>
  <c r="C61" i="1"/>
  <c r="H61" i="1" l="1"/>
  <c r="C62" i="1"/>
  <c r="C41" i="1"/>
  <c r="H40" i="1"/>
  <c r="I41" i="1" s="1"/>
  <c r="H41" i="1" l="1"/>
  <c r="C42" i="1"/>
  <c r="C63" i="1"/>
  <c r="H62" i="1"/>
  <c r="H63" i="1" l="1"/>
  <c r="C64" i="1"/>
  <c r="C43" i="1"/>
  <c r="H42" i="1"/>
  <c r="C44" i="1" l="1"/>
  <c r="H43" i="1"/>
  <c r="C65" i="1"/>
  <c r="H64" i="1"/>
  <c r="I65" i="1" s="1"/>
  <c r="H44" i="1" l="1"/>
  <c r="C45" i="1"/>
  <c r="H65" i="1"/>
  <c r="C66" i="1"/>
  <c r="H66" i="1" l="1"/>
  <c r="C67" i="1"/>
  <c r="C46" i="1"/>
  <c r="H45" i="1"/>
  <c r="C68" i="1" l="1"/>
  <c r="H67" i="1"/>
  <c r="H46" i="1"/>
  <c r="I47" i="1" s="1"/>
  <c r="C47" i="1"/>
  <c r="C48" i="1" l="1"/>
  <c r="H47" i="1"/>
  <c r="H68" i="1"/>
  <c r="C69" i="1"/>
  <c r="C70" i="1" l="1"/>
  <c r="H69" i="1"/>
  <c r="C49" i="1"/>
  <c r="H48" i="1"/>
  <c r="C50" i="1" l="1"/>
  <c r="H49" i="1"/>
  <c r="C71" i="1"/>
  <c r="H70" i="1"/>
  <c r="I71" i="1" s="1"/>
  <c r="C72" i="1" l="1"/>
  <c r="H71" i="1"/>
  <c r="C51" i="1"/>
  <c r="H50" i="1"/>
  <c r="H51" i="1" l="1"/>
  <c r="C76" i="1"/>
  <c r="C73" i="1"/>
  <c r="H72" i="1"/>
  <c r="H73" i="1" l="1"/>
  <c r="C74" i="1"/>
  <c r="H76" i="1"/>
  <c r="C77" i="1"/>
  <c r="M51" i="1"/>
  <c r="K50" i="1"/>
  <c r="K52" i="1" s="1"/>
  <c r="I53" i="1"/>
  <c r="C78" i="1" l="1"/>
  <c r="H77" i="1"/>
  <c r="C75" i="1"/>
  <c r="H74" i="1"/>
  <c r="H75" i="1" l="1"/>
  <c r="C100" i="1"/>
  <c r="C79" i="1"/>
  <c r="H78" i="1"/>
  <c r="H79" i="1" l="1"/>
  <c r="C80" i="1"/>
  <c r="H100" i="1"/>
  <c r="C101" i="1"/>
  <c r="C102" i="1" s="1"/>
  <c r="C103" i="1" s="1"/>
  <c r="C104" i="1" s="1"/>
  <c r="C105" i="1" s="1"/>
  <c r="M75" i="1"/>
  <c r="K71" i="1"/>
  <c r="K76" i="1" s="1"/>
  <c r="I77" i="1"/>
  <c r="C81" i="1" l="1"/>
  <c r="H80" i="1"/>
  <c r="C106" i="1"/>
  <c r="H105" i="1"/>
  <c r="H81" i="1" l="1"/>
  <c r="C82" i="1"/>
  <c r="C107" i="1"/>
  <c r="H106" i="1"/>
  <c r="C108" i="1" l="1"/>
  <c r="H107" i="1"/>
  <c r="I107" i="1"/>
  <c r="C83" i="1"/>
  <c r="H82" i="1"/>
  <c r="I83" i="1" l="1"/>
  <c r="H83" i="1"/>
  <c r="C84" i="1"/>
  <c r="C109" i="1"/>
  <c r="H108" i="1"/>
  <c r="C110" i="1" l="1"/>
  <c r="H109" i="1"/>
  <c r="C85" i="1"/>
  <c r="H84" i="1"/>
  <c r="C86" i="1" l="1"/>
  <c r="H85" i="1"/>
  <c r="C111" i="1"/>
  <c r="H110" i="1"/>
  <c r="C87" i="1" l="1"/>
  <c r="H86" i="1"/>
  <c r="C112" i="1"/>
  <c r="H111" i="1"/>
  <c r="H112" i="1" l="1"/>
  <c r="I113" i="1" s="1"/>
  <c r="C113" i="1"/>
  <c r="H87" i="1"/>
  <c r="C88" i="1"/>
  <c r="C89" i="1" l="1"/>
  <c r="H88" i="1"/>
  <c r="I89" i="1" s="1"/>
  <c r="C114" i="1"/>
  <c r="H113" i="1"/>
  <c r="C115" i="1" l="1"/>
  <c r="H114" i="1"/>
  <c r="C90" i="1"/>
  <c r="H89" i="1"/>
  <c r="C91" i="1" l="1"/>
  <c r="H90" i="1"/>
  <c r="H115" i="1"/>
  <c r="C116" i="1"/>
  <c r="C117" i="1" l="1"/>
  <c r="H116" i="1"/>
  <c r="C92" i="1"/>
  <c r="H91" i="1"/>
  <c r="C93" i="1" l="1"/>
  <c r="H92" i="1"/>
  <c r="H117" i="1"/>
  <c r="C118" i="1"/>
  <c r="C119" i="1" l="1"/>
  <c r="H118" i="1"/>
  <c r="I119" i="1" s="1"/>
  <c r="C94" i="1"/>
  <c r="H93" i="1"/>
  <c r="C95" i="1" l="1"/>
  <c r="H94" i="1"/>
  <c r="I95" i="1" s="1"/>
  <c r="C120" i="1"/>
  <c r="H119" i="1"/>
  <c r="H95" i="1" l="1"/>
  <c r="C96" i="1"/>
  <c r="C121" i="1"/>
  <c r="H120" i="1"/>
  <c r="H121" i="1" l="1"/>
  <c r="C122" i="1"/>
  <c r="C97" i="1"/>
  <c r="H96" i="1"/>
  <c r="H97" i="1" l="1"/>
  <c r="C98" i="1"/>
  <c r="C123" i="1"/>
  <c r="H122" i="1"/>
  <c r="C99" i="1" l="1"/>
  <c r="H98" i="1"/>
  <c r="H123" i="1"/>
  <c r="C148" i="1"/>
  <c r="C149" i="1" s="1"/>
  <c r="H149" i="1" l="1"/>
  <c r="C150" i="1"/>
  <c r="M123" i="1"/>
  <c r="C124" i="1"/>
  <c r="H99" i="1"/>
  <c r="M99" i="1" l="1"/>
  <c r="I101" i="1"/>
  <c r="K96" i="1"/>
  <c r="K100" i="1" s="1"/>
  <c r="H124" i="1"/>
  <c r="C125" i="1"/>
  <c r="C151" i="1"/>
  <c r="H150" i="1"/>
  <c r="I125" i="1" l="1"/>
  <c r="K122" i="1"/>
  <c r="K124" i="1" s="1"/>
  <c r="C152" i="1"/>
  <c r="H151" i="1"/>
  <c r="C126" i="1"/>
  <c r="H125" i="1"/>
  <c r="C127" i="1" l="1"/>
  <c r="H126" i="1"/>
  <c r="C153" i="1"/>
  <c r="H152" i="1"/>
  <c r="C154" i="1" l="1"/>
  <c r="H153" i="1"/>
  <c r="C128" i="1"/>
  <c r="H127" i="1"/>
  <c r="I155" i="1" l="1"/>
  <c r="C129" i="1"/>
  <c r="H128" i="1"/>
  <c r="C155" i="1"/>
  <c r="H154" i="1"/>
  <c r="H155" i="1" l="1"/>
  <c r="C156" i="1"/>
  <c r="H129" i="1"/>
  <c r="C130" i="1"/>
  <c r="C131" i="1" l="1"/>
  <c r="H130" i="1"/>
  <c r="I131" i="1" s="1"/>
  <c r="C157" i="1"/>
  <c r="H156" i="1"/>
  <c r="C158" i="1" l="1"/>
  <c r="H157" i="1"/>
  <c r="H131" i="1"/>
  <c r="C132" i="1"/>
  <c r="C133" i="1" l="1"/>
  <c r="H132" i="1"/>
  <c r="C159" i="1"/>
  <c r="H158" i="1"/>
  <c r="C134" i="1" l="1"/>
  <c r="H133" i="1"/>
  <c r="C160" i="1"/>
  <c r="H159" i="1"/>
  <c r="C161" i="1" l="1"/>
  <c r="H160" i="1"/>
  <c r="I161" i="1" s="1"/>
  <c r="C135" i="1"/>
  <c r="H134" i="1"/>
  <c r="H135" i="1" l="1"/>
  <c r="C136" i="1"/>
  <c r="C162" i="1"/>
  <c r="H161" i="1"/>
  <c r="H162" i="1" l="1"/>
  <c r="C163" i="1"/>
  <c r="C137" i="1"/>
  <c r="H136" i="1"/>
  <c r="I137" i="1" s="1"/>
  <c r="C138" i="1" l="1"/>
  <c r="H137" i="1"/>
  <c r="H163" i="1"/>
  <c r="C164" i="1"/>
  <c r="H164" i="1" l="1"/>
  <c r="C165" i="1"/>
  <c r="C139" i="1"/>
  <c r="H138" i="1"/>
  <c r="C140" i="1" l="1"/>
  <c r="H139" i="1"/>
  <c r="C166" i="1"/>
  <c r="H165" i="1"/>
  <c r="H166" i="1" l="1"/>
  <c r="I167" i="1" s="1"/>
  <c r="C167" i="1"/>
  <c r="C141" i="1"/>
  <c r="C142" i="1" s="1"/>
  <c r="C143" i="1" s="1"/>
  <c r="C144" i="1" s="1"/>
  <c r="C145" i="1" s="1"/>
  <c r="C146" i="1" s="1"/>
  <c r="C147" i="1" s="1"/>
  <c r="C172" i="1" s="1"/>
  <c r="H140" i="1"/>
  <c r="M147" i="1" l="1"/>
  <c r="I143" i="1"/>
  <c r="H172" i="1"/>
  <c r="C173" i="1"/>
  <c r="C168" i="1"/>
  <c r="H167" i="1"/>
  <c r="H168" i="1" l="1"/>
  <c r="C169" i="1"/>
  <c r="C174" i="1"/>
  <c r="H173" i="1"/>
  <c r="H174" i="1" l="1"/>
  <c r="C175" i="1"/>
  <c r="H169" i="1"/>
  <c r="C170" i="1"/>
  <c r="H175" i="1" l="1"/>
  <c r="C176" i="1"/>
  <c r="C171" i="1"/>
  <c r="H170" i="1"/>
  <c r="C196" i="1" l="1"/>
  <c r="H171" i="1"/>
  <c r="C177" i="1"/>
  <c r="H176" i="1"/>
  <c r="M171" i="1" l="1"/>
  <c r="I173" i="1"/>
  <c r="H196" i="1"/>
  <c r="C197" i="1"/>
  <c r="K168" i="1"/>
  <c r="K172" i="1" s="1"/>
  <c r="H177" i="1"/>
  <c r="C178" i="1"/>
  <c r="C198" i="1" l="1"/>
  <c r="H197" i="1"/>
  <c r="C179" i="1"/>
  <c r="H178" i="1"/>
  <c r="I179" i="1" s="1"/>
  <c r="C180" i="1" l="1"/>
  <c r="H179" i="1"/>
  <c r="C199" i="1"/>
  <c r="H198" i="1"/>
  <c r="C200" i="1" l="1"/>
  <c r="H199" i="1"/>
  <c r="C181" i="1"/>
  <c r="H180" i="1"/>
  <c r="C182" i="1" l="1"/>
  <c r="H181" i="1"/>
  <c r="C201" i="1"/>
  <c r="H200" i="1"/>
  <c r="C202" i="1" l="1"/>
  <c r="H201" i="1"/>
  <c r="C183" i="1"/>
  <c r="H182" i="1"/>
  <c r="C184" i="1" l="1"/>
  <c r="H183" i="1"/>
  <c r="C203" i="1"/>
  <c r="H202" i="1"/>
  <c r="I203" i="1" s="1"/>
  <c r="C204" i="1" l="1"/>
  <c r="H203" i="1"/>
  <c r="C185" i="1"/>
  <c r="H184" i="1"/>
  <c r="I185" i="1" s="1"/>
  <c r="H185" i="1" l="1"/>
  <c r="C186" i="1"/>
  <c r="H204" i="1"/>
  <c r="C205" i="1"/>
  <c r="H205" i="1" l="1"/>
  <c r="C206" i="1"/>
  <c r="H186" i="1"/>
  <c r="C187" i="1"/>
  <c r="H187" i="1" l="1"/>
  <c r="C188" i="1"/>
  <c r="H206" i="1"/>
  <c r="C207" i="1"/>
  <c r="C208" i="1" l="1"/>
  <c r="H207" i="1"/>
  <c r="C189" i="1"/>
  <c r="H188" i="1"/>
  <c r="H189" i="1" l="1"/>
  <c r="C190" i="1"/>
  <c r="H208" i="1"/>
  <c r="C209" i="1"/>
  <c r="I209" i="1"/>
  <c r="C210" i="1" l="1"/>
  <c r="H209" i="1"/>
  <c r="C191" i="1"/>
  <c r="H190" i="1"/>
  <c r="I191" i="1" s="1"/>
  <c r="C211" i="1" l="1"/>
  <c r="H210" i="1"/>
  <c r="H191" i="1"/>
  <c r="C192" i="1"/>
  <c r="C193" i="1" l="1"/>
  <c r="H192" i="1"/>
  <c r="C212" i="1"/>
  <c r="H211" i="1"/>
  <c r="C213" i="1" l="1"/>
  <c r="H212" i="1"/>
  <c r="C194" i="1"/>
  <c r="H193" i="1"/>
  <c r="C195" i="1" l="1"/>
  <c r="H194" i="1"/>
  <c r="C214" i="1"/>
  <c r="H213" i="1"/>
  <c r="H214" i="1" l="1"/>
  <c r="C215" i="1"/>
  <c r="I215" i="1"/>
  <c r="C220" i="1"/>
  <c r="H195" i="1"/>
  <c r="C221" i="1" l="1"/>
  <c r="H220" i="1"/>
  <c r="M195" i="1"/>
  <c r="K174" i="1"/>
  <c r="K196" i="1" s="1"/>
  <c r="I197" i="1"/>
  <c r="C216" i="1"/>
  <c r="H215" i="1"/>
  <c r="C222" i="1" l="1"/>
  <c r="H221" i="1"/>
  <c r="C217" i="1"/>
  <c r="H216" i="1"/>
  <c r="C218" i="1" l="1"/>
  <c r="H217" i="1"/>
  <c r="C223" i="1"/>
  <c r="H222" i="1"/>
  <c r="H223" i="1" l="1"/>
  <c r="C224" i="1"/>
  <c r="C219" i="1"/>
  <c r="H218" i="1"/>
  <c r="C225" i="1" l="1"/>
  <c r="H224" i="1"/>
  <c r="C244" i="1"/>
  <c r="H219" i="1"/>
  <c r="M219" i="1" l="1"/>
  <c r="K198" i="1"/>
  <c r="K220" i="1" s="1"/>
  <c r="H244" i="1"/>
  <c r="C245" i="1"/>
  <c r="H225" i="1"/>
  <c r="C226" i="1"/>
  <c r="I221" i="1"/>
  <c r="H245" i="1" l="1"/>
  <c r="C246" i="1"/>
  <c r="H226" i="1"/>
  <c r="I227" i="1" s="1"/>
  <c r="C227" i="1"/>
  <c r="H246" i="1" l="1"/>
  <c r="C247" i="1"/>
  <c r="H227" i="1"/>
  <c r="C228" i="1"/>
  <c r="C229" i="1" l="1"/>
  <c r="H228" i="1"/>
  <c r="C248" i="1"/>
  <c r="H247" i="1"/>
  <c r="C249" i="1" l="1"/>
  <c r="H248" i="1"/>
  <c r="C230" i="1"/>
  <c r="H229" i="1"/>
  <c r="C250" i="1" l="1"/>
  <c r="H249" i="1"/>
  <c r="C231" i="1"/>
  <c r="H230" i="1"/>
  <c r="H231" i="1" l="1"/>
  <c r="C232" i="1"/>
  <c r="H250" i="1"/>
  <c r="I251" i="1" s="1"/>
  <c r="C251" i="1"/>
  <c r="C252" i="1" l="1"/>
  <c r="H251" i="1"/>
  <c r="C233" i="1"/>
  <c r="H232" i="1"/>
  <c r="I233" i="1" s="1"/>
  <c r="C234" i="1" l="1"/>
  <c r="H233" i="1"/>
  <c r="C253" i="1"/>
  <c r="H252" i="1"/>
  <c r="C235" i="1" l="1"/>
  <c r="H234" i="1"/>
  <c r="C254" i="1"/>
  <c r="H253" i="1"/>
  <c r="C255" i="1" l="1"/>
  <c r="H254" i="1"/>
  <c r="C236" i="1"/>
  <c r="H235" i="1"/>
  <c r="C237" i="1" l="1"/>
  <c r="H236" i="1"/>
  <c r="C256" i="1"/>
  <c r="H255" i="1"/>
  <c r="C257" i="1" l="1"/>
  <c r="H256" i="1"/>
  <c r="I257" i="1" s="1"/>
  <c r="C238" i="1"/>
  <c r="H237" i="1"/>
  <c r="C239" i="1" l="1"/>
  <c r="H238" i="1"/>
  <c r="I239" i="1" s="1"/>
  <c r="H257" i="1"/>
  <c r="C258" i="1"/>
  <c r="H258" i="1" l="1"/>
  <c r="C259" i="1"/>
  <c r="H239" i="1"/>
  <c r="C240" i="1"/>
  <c r="H240" i="1" l="1"/>
  <c r="C241" i="1"/>
  <c r="H259" i="1"/>
  <c r="C260" i="1"/>
  <c r="H260" i="1" l="1"/>
  <c r="C261" i="1"/>
  <c r="C242" i="1"/>
  <c r="H241" i="1"/>
  <c r="H242" i="1" l="1"/>
  <c r="I245" i="1" s="1"/>
  <c r="C243" i="1"/>
  <c r="H243" i="1" s="1"/>
  <c r="H261" i="1"/>
  <c r="C262" i="1"/>
  <c r="C263" i="1" l="1"/>
  <c r="H262" i="1"/>
  <c r="I263" i="1" s="1"/>
  <c r="M243" i="1"/>
  <c r="K222" i="1"/>
  <c r="K244" i="1" s="1"/>
  <c r="H263" i="1" l="1"/>
  <c r="C264" i="1"/>
  <c r="C265" i="1" l="1"/>
  <c r="H264" i="1"/>
  <c r="C266" i="1" l="1"/>
  <c r="H265" i="1"/>
  <c r="C267" i="1" l="1"/>
  <c r="H266" i="1"/>
  <c r="C268" i="1" l="1"/>
  <c r="H267" i="1"/>
  <c r="M267" i="1" s="1"/>
  <c r="H268" i="1" l="1"/>
  <c r="K246" i="1" s="1"/>
  <c r="K267" i="1" s="1"/>
  <c r="C269" i="1"/>
  <c r="C270" i="1" l="1"/>
  <c r="C271" i="1" s="1"/>
  <c r="H269" i="1"/>
  <c r="C272" i="1" l="1"/>
  <c r="H271" i="1"/>
  <c r="C273" i="1" l="1"/>
  <c r="H272" i="1"/>
  <c r="H273" i="1" l="1"/>
  <c r="M274" i="1" s="1"/>
  <c r="C274" i="1"/>
  <c r="C275" i="1" l="1"/>
  <c r="H274" i="1"/>
  <c r="C276" i="1" l="1"/>
  <c r="H275" i="1"/>
  <c r="C277" i="1" l="1"/>
  <c r="H276" i="1"/>
  <c r="C278" i="1" l="1"/>
  <c r="H277" i="1"/>
  <c r="C279" i="1" l="1"/>
  <c r="H278" i="1"/>
  <c r="H279" i="1" l="1"/>
  <c r="C280" i="1"/>
  <c r="C281" i="1" l="1"/>
  <c r="H280" i="1"/>
  <c r="C282" i="1" l="1"/>
  <c r="H281" i="1"/>
  <c r="C283" i="1" l="1"/>
  <c r="H282" i="1"/>
  <c r="H283" i="1" l="1"/>
  <c r="C284" i="1"/>
  <c r="C285" i="1" l="1"/>
  <c r="H284" i="1"/>
  <c r="C286" i="1" l="1"/>
  <c r="H285" i="1"/>
  <c r="C287" i="1" l="1"/>
  <c r="H286" i="1"/>
  <c r="C288" i="1" l="1"/>
  <c r="H287" i="1"/>
  <c r="C289" i="1" l="1"/>
  <c r="H288" i="1"/>
  <c r="C290" i="1" l="1"/>
  <c r="H289" i="1"/>
  <c r="C291" i="1" l="1"/>
  <c r="H290" i="1"/>
  <c r="H291" i="1" l="1"/>
  <c r="C292" i="1"/>
  <c r="H292" i="1" l="1"/>
  <c r="K273" i="1" s="1"/>
  <c r="K291" i="1" s="1"/>
  <c r="C293" i="1"/>
  <c r="C294" i="1" l="1"/>
  <c r="H293" i="1"/>
  <c r="C295" i="1" l="1"/>
  <c r="H294" i="1"/>
  <c r="C296" i="1" l="1"/>
  <c r="H295" i="1"/>
  <c r="C297" i="1" l="1"/>
  <c r="H296" i="1"/>
  <c r="C298" i="1" l="1"/>
  <c r="H297" i="1"/>
  <c r="C299" i="1" l="1"/>
  <c r="H298" i="1"/>
  <c r="C300" i="1" l="1"/>
  <c r="H299" i="1"/>
  <c r="C301" i="1" l="1"/>
  <c r="H300" i="1"/>
  <c r="C302" i="1" l="1"/>
  <c r="H301" i="1"/>
  <c r="C303" i="1" l="1"/>
  <c r="H302" i="1"/>
  <c r="C304" i="1" l="1"/>
  <c r="H303" i="1"/>
  <c r="C305" i="1" l="1"/>
  <c r="H304" i="1"/>
  <c r="C306" i="1" l="1"/>
  <c r="H305" i="1"/>
  <c r="C307" i="1" l="1"/>
  <c r="H306" i="1"/>
  <c r="C308" i="1" l="1"/>
  <c r="H307" i="1"/>
  <c r="H308" i="1" l="1"/>
  <c r="C309" i="1"/>
  <c r="C310" i="1" l="1"/>
  <c r="H309" i="1"/>
  <c r="C311" i="1" l="1"/>
  <c r="H310" i="1"/>
  <c r="C312" i="1" l="1"/>
  <c r="H311" i="1"/>
  <c r="C313" i="1" l="1"/>
  <c r="H312" i="1"/>
  <c r="C314" i="1" l="1"/>
  <c r="H313" i="1"/>
  <c r="H314" i="1" l="1"/>
  <c r="C315" i="1"/>
  <c r="H315" i="1" l="1"/>
  <c r="C316" i="1"/>
  <c r="C317" i="1" l="1"/>
  <c r="H316" i="1"/>
  <c r="K294" i="1" s="1"/>
  <c r="K315" i="1" s="1"/>
  <c r="H317" i="1" l="1"/>
  <c r="C318" i="1"/>
  <c r="C319" i="1" l="1"/>
  <c r="H318" i="1"/>
  <c r="H319" i="1" l="1"/>
  <c r="C320" i="1"/>
  <c r="C321" i="1" l="1"/>
  <c r="H320" i="1"/>
  <c r="C322" i="1" l="1"/>
  <c r="H321" i="1"/>
  <c r="C323" i="1" l="1"/>
  <c r="H322" i="1"/>
  <c r="C324" i="1" l="1"/>
  <c r="H323" i="1"/>
  <c r="C325" i="1" l="1"/>
  <c r="H324" i="1"/>
  <c r="H325" i="1" l="1"/>
  <c r="C326" i="1"/>
  <c r="C327" i="1" l="1"/>
  <c r="H326" i="1"/>
  <c r="C328" i="1" l="1"/>
  <c r="H327" i="1"/>
  <c r="C329" i="1" l="1"/>
  <c r="H328" i="1"/>
  <c r="C330" i="1" l="1"/>
  <c r="H329" i="1"/>
  <c r="C331" i="1" l="1"/>
  <c r="H330" i="1"/>
  <c r="H331" i="1" l="1"/>
  <c r="C332" i="1"/>
  <c r="C333" i="1" l="1"/>
  <c r="H332" i="1"/>
  <c r="C334" i="1" l="1"/>
  <c r="H333" i="1"/>
  <c r="C335" i="1" l="1"/>
  <c r="H334" i="1"/>
  <c r="C336" i="1" l="1"/>
  <c r="H335" i="1"/>
  <c r="C337" i="1" l="1"/>
  <c r="H336" i="1"/>
  <c r="H337" i="1" l="1"/>
  <c r="C338" i="1"/>
  <c r="C339" i="1" l="1"/>
  <c r="H338" i="1"/>
  <c r="C340" i="1" l="1"/>
  <c r="H340" i="1" s="1"/>
  <c r="H339" i="1"/>
  <c r="H26" i="1" l="1"/>
  <c r="K318" i="1"/>
  <c r="K339" i="1" s="1"/>
  <c r="K20" i="1" l="1"/>
  <c r="K18" i="1" s="1"/>
  <c r="K2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cmib-10</author>
  </authors>
  <commentList>
    <comment ref="E20" authorId="0" shapeId="0" xr:uid="{C41DA995-4E00-4029-9F0D-C823A40A4378}">
      <text>
        <r>
          <rPr>
            <b/>
            <sz val="9"/>
            <color indexed="81"/>
            <rFont val="Tahoma"/>
            <family val="2"/>
          </rPr>
          <t>cmib-10:</t>
        </r>
        <r>
          <rPr>
            <sz val="9"/>
            <color indexed="81"/>
            <rFont val="Tahoma"/>
            <family val="2"/>
          </rPr>
          <t xml:space="preserve">
12.10.2026</t>
        </r>
      </text>
    </comment>
  </commentList>
</comments>
</file>

<file path=xl/sharedStrings.xml><?xml version="1.0" encoding="utf-8"?>
<sst xmlns="http://schemas.openxmlformats.org/spreadsheetml/2006/main" count="190" uniqueCount="60">
  <si>
    <t xml:space="preserve"> Grafic de rambursare propus</t>
  </si>
  <si>
    <t>ORASUL PANTELIMON</t>
  </si>
  <si>
    <t>Acordat:</t>
  </si>
  <si>
    <t>11,552,236.73</t>
  </si>
  <si>
    <t>RON</t>
  </si>
  <si>
    <t>Perioada</t>
  </si>
  <si>
    <t>Perioada de tragere/gratie</t>
  </si>
  <si>
    <t>1/0</t>
  </si>
  <si>
    <t>Total valoare estimata</t>
  </si>
  <si>
    <t>lei</t>
  </si>
  <si>
    <t>Perioada de rambursare</t>
  </si>
  <si>
    <t>din care:</t>
  </si>
  <si>
    <t>Dobanda (R6M+xx):</t>
  </si>
  <si>
    <t>Dobânzi</t>
  </si>
  <si>
    <t>Comision AEGRM</t>
  </si>
  <si>
    <t>Comisioane</t>
  </si>
  <si>
    <t xml:space="preserve"> </t>
  </si>
  <si>
    <t>ANUL</t>
  </si>
  <si>
    <t>% Dobanda</t>
  </si>
  <si>
    <t>Nr zile luna</t>
  </si>
  <si>
    <t>Sold credit</t>
  </si>
  <si>
    <t>Tragere credit</t>
  </si>
  <si>
    <t>Rata credit</t>
  </si>
  <si>
    <t>Dobanda</t>
  </si>
  <si>
    <t>Dobanda trim</t>
  </si>
  <si>
    <t>Comision acordare</t>
  </si>
  <si>
    <t>Total datorii</t>
  </si>
  <si>
    <t>LUNA</t>
  </si>
  <si>
    <t>Lunar</t>
  </si>
  <si>
    <t>Total</t>
  </si>
  <si>
    <t>2020 - XII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</si>
  <si>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</si>
  <si>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</si>
  <si>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</si>
  <si>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</si>
  <si>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</si>
  <si>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</si>
  <si>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</si>
  <si>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</si>
  <si>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</si>
  <si>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</si>
  <si>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</si>
  <si>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2021 - XII</t>
  </si>
  <si>
    <t>2022 - XII</t>
  </si>
  <si>
    <t>2023 - XII</t>
  </si>
  <si>
    <t>2024 - XII</t>
  </si>
  <si>
    <t>2025- XII</t>
  </si>
  <si>
    <t>2026 - XII</t>
  </si>
  <si>
    <t>2027 - XII</t>
  </si>
  <si>
    <t>2028 - XII</t>
  </si>
  <si>
    <t>2029 - XII</t>
  </si>
  <si>
    <t>2030 - XII</t>
  </si>
  <si>
    <t>2031-I</t>
  </si>
  <si>
    <t>iv</t>
  </si>
  <si>
    <t>2031 - XII</t>
  </si>
  <si>
    <t>2032-I</t>
  </si>
  <si>
    <t>2032 - XII</t>
  </si>
  <si>
    <t>2033-I</t>
  </si>
  <si>
    <t>2033 - XI</t>
  </si>
  <si>
    <t>2033 - XII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</si>
</sst>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%"/>
    <numFmt numFmtId="165" formatCode="_(* #,##0.00_);_(* \(#,##0.00\);_(* &quot;-&quot;??_);_(@_)"/>
  </numFmts>
  <fonts count="21">
    <font>
      <sz val="10"/>
      <name val="Arial"/>
      <charset val="134"/>
    </font>
    <font>
      <b/>
      <sz val="11"/>
      <color indexed="8"/>
      <name val="Tahoma"/>
      <family val="2"/>
    </font>
    <font>
      <b/>
      <sz val="11"/>
      <name val="Tahoma"/>
      <family val="2"/>
    </font>
    <font>
      <sz val="11"/>
      <name val="Tahoma"/>
      <family val="2"/>
    </font>
    <font>
      <sz val="10"/>
      <name val="Arial"/>
      <family val="2"/>
    </font>
    <font>
      <b/>
      <sz val="22"/>
      <name val="Tahoma"/>
      <family val="2"/>
    </font>
    <font>
      <b/>
      <sz val="12"/>
      <name val="Times New Roman"/>
      <family val="1"/>
    </font>
    <font>
      <sz val="12"/>
      <name val="Times New Roman"/>
      <family val="1"/>
    </font>
    <font>
      <b/>
      <sz val="11"/>
      <color rgb="FFFF0000"/>
      <name val="Tahoma"/>
      <family val="2"/>
    </font>
    <font>
      <b/>
      <sz val="12"/>
      <name val="Times New Roman"/>
      <family val="1"/>
      <charset val="238"/>
    </font>
    <font>
      <b/>
      <sz val="11"/>
      <name val="Tahoma"/>
      <family val="2"/>
      <charset val="238"/>
    </font>
    <font>
      <b/>
      <sz val="10"/>
      <name val="Times New Roman"/>
      <family val="1"/>
    </font>
    <font>
      <b/>
      <sz val="14"/>
      <name val="Tahoma"/>
      <family val="2"/>
    </font>
    <font>
      <sz val="9"/>
      <name val="Tahoma"/>
      <family val="2"/>
    </font>
    <font>
      <b/>
      <sz val="10"/>
      <name val="Arial"/>
      <family val="2"/>
    </font>
    <font>
      <b/>
      <sz val="9"/>
      <name val="Tahoma"/>
      <family val="2"/>
    </font>
    <font>
      <b/>
      <sz val="10"/>
      <name val="Tahoma"/>
      <family val="2"/>
    </font>
    <font>
      <i/>
      <sz val="10"/>
      <name val="Arial"/>
      <family val="2"/>
    </font>
    <font>
      <sz val="9"/>
      <color rgb="FFFF0000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5" fontId="4" fillId="0" borderId="0" applyFont="0" applyFill="0" applyBorder="0" applyAlignment="0" applyProtection="0"/>
  </cellStyleXfs>
  <cellXfs count="111">
    <xf numFmtId="0" fontId="0" fillId="0" borderId="0" xfId="0"/>
    <xf numFmtId="0" fontId="1" fillId="2" borderId="0" xfId="0" applyFont="1" applyFill="1" applyAlignment="1">
      <alignment horizontal="center"/>
    </xf>
    <xf numFmtId="10" fontId="2" fillId="2" borderId="0" xfId="0" applyNumberFormat="1" applyFont="1" applyFill="1" applyAlignment="1">
      <alignment horizontal="center"/>
    </xf>
    <xf numFmtId="164" fontId="2" fillId="2" borderId="0" xfId="0" applyNumberFormat="1" applyFont="1" applyFill="1"/>
    <xf numFmtId="0" fontId="2" fillId="2" borderId="0" xfId="0" applyFont="1" applyFill="1"/>
    <xf numFmtId="4" fontId="3" fillId="2" borderId="0" xfId="0" applyNumberFormat="1" applyFont="1" applyFill="1"/>
    <xf numFmtId="0" fontId="3" fillId="2" borderId="0" xfId="0" applyFont="1" applyFill="1"/>
    <xf numFmtId="4" fontId="2" fillId="2" borderId="0" xfId="1" applyNumberFormat="1" applyFont="1" applyFill="1"/>
    <xf numFmtId="0" fontId="3" fillId="0" borderId="0" xfId="0" applyFont="1"/>
    <xf numFmtId="0" fontId="1" fillId="2" borderId="0" xfId="0" applyFont="1" applyFill="1" applyAlignment="1">
      <alignment horizontal="left"/>
    </xf>
    <xf numFmtId="4" fontId="2" fillId="2" borderId="0" xfId="0" applyNumberFormat="1" applyFont="1" applyFill="1"/>
    <xf numFmtId="3" fontId="3" fillId="2" borderId="0" xfId="0" applyNumberFormat="1" applyFont="1" applyFill="1"/>
    <xf numFmtId="0" fontId="3" fillId="2" borderId="0" xfId="0" applyFont="1" applyFill="1" applyAlignment="1">
      <alignment horizontal="center"/>
    </xf>
    <xf numFmtId="4" fontId="5" fillId="2" borderId="0" xfId="0" applyNumberFormat="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0" xfId="0" applyFont="1" applyFill="1"/>
    <xf numFmtId="4" fontId="2" fillId="2" borderId="0" xfId="0" applyNumberFormat="1" applyFont="1" applyFill="1" applyAlignment="1">
      <alignment horizontal="center"/>
    </xf>
    <xf numFmtId="164" fontId="2" fillId="2" borderId="0" xfId="0" applyNumberFormat="1" applyFont="1" applyFill="1" applyAlignment="1">
      <alignment horizontal="center"/>
    </xf>
    <xf numFmtId="0" fontId="7" fillId="2" borderId="0" xfId="0" applyFont="1" applyFill="1"/>
    <xf numFmtId="4" fontId="6" fillId="2" borderId="0" xfId="0" applyNumberFormat="1" applyFont="1" applyFill="1"/>
    <xf numFmtId="4" fontId="7" fillId="2" borderId="0" xfId="0" applyNumberFormat="1" applyFont="1" applyFill="1"/>
    <xf numFmtId="4" fontId="2" fillId="2" borderId="0" xfId="0" applyNumberFormat="1" applyFont="1" applyFill="1" applyAlignment="1">
      <alignment horizontal="center" wrapText="1"/>
    </xf>
    <xf numFmtId="4" fontId="2" fillId="2" borderId="0" xfId="0" applyNumberFormat="1" applyFont="1" applyFill="1" applyAlignment="1">
      <alignment horizontal="left" wrapText="1"/>
    </xf>
    <xf numFmtId="3" fontId="2" fillId="2" borderId="0" xfId="0" applyNumberFormat="1" applyFont="1" applyFill="1"/>
    <xf numFmtId="4" fontId="2" fillId="2" borderId="0" xfId="0" applyNumberFormat="1" applyFont="1" applyFill="1" applyAlignment="1">
      <alignment horizontal="left" wrapText="1"/>
    </xf>
    <xf numFmtId="3" fontId="2" fillId="2" borderId="0" xfId="0" applyNumberFormat="1" applyFont="1" applyFill="1" applyAlignment="1">
      <alignment vertical="center"/>
    </xf>
    <xf numFmtId="3" fontId="8" fillId="2" borderId="0" xfId="0" applyNumberFormat="1" applyFont="1" applyFill="1" applyAlignment="1">
      <alignment vertical="center"/>
    </xf>
    <xf numFmtId="37" fontId="2" fillId="2" borderId="0" xfId="0" applyNumberFormat="1" applyFont="1" applyFill="1" applyAlignment="1">
      <alignment horizontal="left" wrapText="1"/>
    </xf>
    <xf numFmtId="0" fontId="9" fillId="2" borderId="0" xfId="0" applyFont="1" applyFill="1"/>
    <xf numFmtId="4" fontId="9" fillId="2" borderId="0" xfId="0" applyNumberFormat="1" applyFont="1" applyFill="1"/>
    <xf numFmtId="0" fontId="10" fillId="2" borderId="0" xfId="0" applyFont="1" applyFill="1"/>
    <xf numFmtId="4" fontId="10" fillId="2" borderId="0" xfId="0" applyNumberFormat="1" applyFont="1" applyFill="1"/>
    <xf numFmtId="4" fontId="9" fillId="2" borderId="0" xfId="0" applyNumberFormat="1" applyFont="1" applyFill="1" applyAlignment="1">
      <alignment wrapText="1"/>
    </xf>
    <xf numFmtId="0" fontId="11" fillId="3" borderId="1" xfId="0" applyFont="1" applyFill="1" applyBorder="1" applyAlignment="1">
      <alignment horizontal="left"/>
    </xf>
    <xf numFmtId="0" fontId="11" fillId="3" borderId="2" xfId="0" applyFont="1" applyFill="1" applyBorder="1" applyAlignment="1">
      <alignment horizontal="left"/>
    </xf>
    <xf numFmtId="0" fontId="7" fillId="3" borderId="2" xfId="0" applyFont="1" applyFill="1" applyBorder="1"/>
    <xf numFmtId="4" fontId="6" fillId="3" borderId="3" xfId="0" applyNumberFormat="1" applyFont="1" applyFill="1" applyBorder="1"/>
    <xf numFmtId="0" fontId="12" fillId="2" borderId="0" xfId="0" applyFont="1" applyFill="1"/>
    <xf numFmtId="4" fontId="12" fillId="2" borderId="0" xfId="0" applyNumberFormat="1" applyFont="1" applyFill="1"/>
    <xf numFmtId="3" fontId="2" fillId="2" borderId="0" xfId="0" applyNumberFormat="1" applyFont="1" applyFill="1" applyAlignment="1">
      <alignment horizontal="left" wrapText="1"/>
    </xf>
    <xf numFmtId="0" fontId="7" fillId="0" borderId="4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5" xfId="0" applyFont="1" applyBorder="1"/>
    <xf numFmtId="4" fontId="7" fillId="0" borderId="6" xfId="0" applyNumberFormat="1" applyFont="1" applyBorder="1"/>
    <xf numFmtId="10" fontId="2" fillId="2" borderId="0" xfId="0" applyNumberFormat="1" applyFont="1" applyFill="1" applyAlignment="1">
      <alignment wrapText="1"/>
    </xf>
    <xf numFmtId="10" fontId="2" fillId="4" borderId="0" xfId="0" applyNumberFormat="1" applyFont="1" applyFill="1" applyAlignment="1">
      <alignment wrapText="1"/>
    </xf>
    <xf numFmtId="10" fontId="2" fillId="2" borderId="0" xfId="0" applyNumberFormat="1" applyFont="1" applyFill="1"/>
    <xf numFmtId="4" fontId="3" fillId="0" borderId="0" xfId="0" applyNumberFormat="1" applyFont="1"/>
    <xf numFmtId="4" fontId="2" fillId="2" borderId="0" xfId="0" applyNumberFormat="1" applyFont="1" applyFill="1" applyAlignment="1">
      <alignment wrapText="1"/>
    </xf>
    <xf numFmtId="0" fontId="7" fillId="0" borderId="7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7" fillId="0" borderId="8" xfId="0" applyFont="1" applyBorder="1"/>
    <xf numFmtId="4" fontId="7" fillId="0" borderId="9" xfId="0" applyNumberFormat="1" applyFont="1" applyBorder="1"/>
    <xf numFmtId="0" fontId="0" fillId="2" borderId="0" xfId="0" applyFill="1" applyAlignment="1">
      <alignment horizontal="center"/>
    </xf>
    <xf numFmtId="4" fontId="8" fillId="2" borderId="0" xfId="0" applyNumberFormat="1" applyFont="1" applyFill="1"/>
    <xf numFmtId="3" fontId="13" fillId="2" borderId="0" xfId="0" applyNumberFormat="1" applyFont="1" applyFill="1"/>
    <xf numFmtId="4" fontId="14" fillId="2" borderId="0" xfId="0" applyNumberFormat="1" applyFont="1" applyFill="1"/>
    <xf numFmtId="0" fontId="15" fillId="2" borderId="0" xfId="0" applyFont="1" applyFill="1"/>
    <xf numFmtId="0" fontId="0" fillId="2" borderId="0" xfId="0" applyFill="1"/>
    <xf numFmtId="4" fontId="4" fillId="2" borderId="0" xfId="0" applyNumberFormat="1" applyFont="1" applyFill="1"/>
    <xf numFmtId="3" fontId="0" fillId="2" borderId="0" xfId="0" applyNumberFormat="1" applyFill="1"/>
    <xf numFmtId="0" fontId="13" fillId="2" borderId="0" xfId="0" applyFont="1" applyFill="1"/>
    <xf numFmtId="164" fontId="13" fillId="2" borderId="0" xfId="0" applyNumberFormat="1" applyFont="1" applyFill="1"/>
    <xf numFmtId="4" fontId="13" fillId="2" borderId="0" xfId="0" applyNumberFormat="1" applyFont="1" applyFill="1"/>
    <xf numFmtId="0" fontId="0" fillId="0" borderId="0" xfId="0" applyAlignment="1">
      <alignment horizontal="center"/>
    </xf>
    <xf numFmtId="0" fontId="15" fillId="5" borderId="5" xfId="0" applyFont="1" applyFill="1" applyBorder="1" applyAlignment="1">
      <alignment horizontal="center"/>
    </xf>
    <xf numFmtId="164" fontId="15" fillId="5" borderId="10" xfId="0" applyNumberFormat="1" applyFont="1" applyFill="1" applyBorder="1" applyAlignment="1">
      <alignment horizontal="center" vertical="center" wrapText="1"/>
    </xf>
    <xf numFmtId="3" fontId="15" fillId="5" borderId="10" xfId="0" applyNumberFormat="1" applyFont="1" applyFill="1" applyBorder="1" applyAlignment="1">
      <alignment horizontal="center" vertical="center" wrapText="1"/>
    </xf>
    <xf numFmtId="4" fontId="15" fillId="5" borderId="5" xfId="0" applyNumberFormat="1" applyFont="1" applyFill="1" applyBorder="1" applyAlignment="1">
      <alignment horizontal="center"/>
    </xf>
    <xf numFmtId="0" fontId="15" fillId="5" borderId="10" xfId="0" applyFont="1" applyFill="1" applyBorder="1" applyAlignment="1">
      <alignment horizontal="center" vertical="center" wrapText="1"/>
    </xf>
    <xf numFmtId="0" fontId="15" fillId="5" borderId="10" xfId="0" applyFont="1" applyFill="1" applyBorder="1" applyAlignment="1">
      <alignment horizontal="center" wrapText="1"/>
    </xf>
    <xf numFmtId="0" fontId="15" fillId="5" borderId="10" xfId="0" applyFont="1" applyFill="1" applyBorder="1" applyAlignment="1">
      <alignment horizontal="center" vertical="center"/>
    </xf>
    <xf numFmtId="4" fontId="4" fillId="0" borderId="0" xfId="0" applyNumberFormat="1" applyFont="1"/>
    <xf numFmtId="164" fontId="15" fillId="5" borderId="11" xfId="0" applyNumberFormat="1" applyFont="1" applyFill="1" applyBorder="1" applyAlignment="1">
      <alignment horizontal="center" vertical="center" wrapText="1"/>
    </xf>
    <xf numFmtId="3" fontId="15" fillId="5" borderId="11" xfId="0" applyNumberFormat="1" applyFont="1" applyFill="1" applyBorder="1" applyAlignment="1">
      <alignment horizontal="center" vertical="center" wrapText="1"/>
    </xf>
    <xf numFmtId="0" fontId="15" fillId="5" borderId="11" xfId="0" applyFont="1" applyFill="1" applyBorder="1" applyAlignment="1">
      <alignment horizontal="center" vertical="center" wrapText="1"/>
    </xf>
    <xf numFmtId="0" fontId="15" fillId="5" borderId="11" xfId="0" applyFont="1" applyFill="1" applyBorder="1" applyAlignment="1">
      <alignment horizontal="center" wrapText="1"/>
    </xf>
    <xf numFmtId="0" fontId="15" fillId="5" borderId="11" xfId="0" applyFont="1" applyFill="1" applyBorder="1" applyAlignment="1">
      <alignment horizontal="center" vertical="center"/>
    </xf>
    <xf numFmtId="0" fontId="15" fillId="6" borderId="5" xfId="0" applyFont="1" applyFill="1" applyBorder="1" applyAlignment="1">
      <alignment horizontal="center"/>
    </xf>
    <xf numFmtId="164" fontId="15" fillId="6" borderId="5" xfId="0" applyNumberFormat="1" applyFont="1" applyFill="1" applyBorder="1" applyAlignment="1">
      <alignment horizontal="center"/>
    </xf>
    <xf numFmtId="3" fontId="15" fillId="6" borderId="5" xfId="0" applyNumberFormat="1" applyFont="1" applyFill="1" applyBorder="1"/>
    <xf numFmtId="4" fontId="13" fillId="6" borderId="5" xfId="0" applyNumberFormat="1" applyFont="1" applyFill="1" applyBorder="1"/>
    <xf numFmtId="4" fontId="16" fillId="6" borderId="5" xfId="0" applyNumberFormat="1" applyFont="1" applyFill="1" applyBorder="1"/>
    <xf numFmtId="49" fontId="15" fillId="7" borderId="5" xfId="0" applyNumberFormat="1" applyFont="1" applyFill="1" applyBorder="1" applyAlignment="1">
      <alignment horizontal="center"/>
    </xf>
    <xf numFmtId="10" fontId="13" fillId="7" borderId="5" xfId="0" applyNumberFormat="1" applyFont="1" applyFill="1" applyBorder="1" applyAlignment="1">
      <alignment horizontal="right"/>
    </xf>
    <xf numFmtId="3" fontId="13" fillId="7" borderId="5" xfId="0" applyNumberFormat="1" applyFont="1" applyFill="1" applyBorder="1"/>
    <xf numFmtId="4" fontId="13" fillId="0" borderId="5" xfId="0" applyNumberFormat="1" applyFont="1" applyBorder="1"/>
    <xf numFmtId="4" fontId="13" fillId="2" borderId="5" xfId="0" applyNumberFormat="1" applyFont="1" applyFill="1" applyBorder="1"/>
    <xf numFmtId="4" fontId="13" fillId="8" borderId="5" xfId="0" applyNumberFormat="1" applyFont="1" applyFill="1" applyBorder="1"/>
    <xf numFmtId="4" fontId="13" fillId="7" borderId="5" xfId="0" applyNumberFormat="1" applyFont="1" applyFill="1" applyBorder="1"/>
    <xf numFmtId="4" fontId="0" fillId="7" borderId="5" xfId="0" applyNumberFormat="1" applyFill="1" applyBorder="1"/>
    <xf numFmtId="3" fontId="13" fillId="2" borderId="5" xfId="0" applyNumberFormat="1" applyFont="1" applyFill="1" applyBorder="1"/>
    <xf numFmtId="4" fontId="14" fillId="7" borderId="5" xfId="0" applyNumberFormat="1" applyFont="1" applyFill="1" applyBorder="1"/>
    <xf numFmtId="49" fontId="13" fillId="2" borderId="5" xfId="0" applyNumberFormat="1" applyFont="1" applyFill="1" applyBorder="1" applyAlignment="1">
      <alignment horizontal="center"/>
    </xf>
    <xf numFmtId="10" fontId="13" fillId="0" borderId="5" xfId="0" applyNumberFormat="1" applyFont="1" applyBorder="1" applyAlignment="1">
      <alignment horizontal="right"/>
    </xf>
    <xf numFmtId="3" fontId="13" fillId="0" borderId="5" xfId="0" applyNumberFormat="1" applyFont="1" applyBorder="1"/>
    <xf numFmtId="4" fontId="0" fillId="2" borderId="5" xfId="0" applyNumberFormat="1" applyFill="1" applyBorder="1"/>
    <xf numFmtId="4" fontId="17" fillId="0" borderId="5" xfId="0" applyNumberFormat="1" applyFont="1" applyBorder="1"/>
    <xf numFmtId="10" fontId="13" fillId="2" borderId="5" xfId="0" applyNumberFormat="1" applyFont="1" applyFill="1" applyBorder="1" applyAlignment="1">
      <alignment horizontal="right"/>
    </xf>
    <xf numFmtId="3" fontId="18" fillId="0" borderId="5" xfId="0" applyNumberFormat="1" applyFont="1" applyBorder="1"/>
    <xf numFmtId="3" fontId="0" fillId="8" borderId="0" xfId="0" applyNumberFormat="1" applyFill="1"/>
    <xf numFmtId="4" fontId="0" fillId="0" borderId="0" xfId="0" applyNumberFormat="1"/>
    <xf numFmtId="4" fontId="4" fillId="7" borderId="5" xfId="0" applyNumberFormat="1" applyFont="1" applyFill="1" applyBorder="1"/>
    <xf numFmtId="3" fontId="0" fillId="0" borderId="5" xfId="0" applyNumberFormat="1" applyBorder="1"/>
    <xf numFmtId="0" fontId="0" fillId="0" borderId="5" xfId="0" applyBorder="1"/>
    <xf numFmtId="4" fontId="0" fillId="0" borderId="5" xfId="0" applyNumberFormat="1" applyBorder="1"/>
    <xf numFmtId="4" fontId="14" fillId="0" borderId="5" xfId="0" applyNumberFormat="1" applyFont="1" applyBorder="1"/>
    <xf numFmtId="4" fontId="14" fillId="2" borderId="5" xfId="0" applyNumberFormat="1" applyFont="1" applyFill="1" applyBorder="1"/>
    <xf numFmtId="0" fontId="0" fillId="2" borderId="5" xfId="0" applyFill="1" applyBorder="1"/>
    <xf numFmtId="164" fontId="0" fillId="0" borderId="0" xfId="0" applyNumberFormat="1"/>
    <xf numFmtId="3" fontId="0" fillId="0" borderId="0" xfId="0" applyNumberForma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2574D-0E8C-4BF1-B9E5-E005AB5D140E}">
  <dimension ref="A1:IV340"/>
  <sheetViews>
    <sheetView tabSelected="1" topLeftCell="A15" workbookViewId="0">
      <selection activeCell="K339" activeCellId="7" sqref="K172 K196 K220 K244 K267 K291 K315 K339"/>
    </sheetView>
  </sheetViews>
  <sheetFormatPr defaultColWidth="9" defaultRowHeight="12.5"/>
  <cols>
    <col min="1" max="1" width="6" style="64" customWidth="1"/>
    <col min="2" max="2" width="13.08984375" customWidth="1"/>
    <col min="3" max="3" width="10" style="109" customWidth="1"/>
    <col min="4" max="4" width="7" style="110" customWidth="1"/>
    <col min="5" max="5" width="16.36328125" style="110" customWidth="1"/>
    <col min="6" max="6" width="17.453125" style="110" customWidth="1"/>
    <col min="7" max="7" width="19.08984375" style="110" customWidth="1"/>
    <col min="8" max="8" width="18.453125" style="101" customWidth="1"/>
    <col min="9" max="9" width="16.54296875" hidden="1" customWidth="1"/>
    <col min="10" max="10" width="17" customWidth="1"/>
    <col min="11" max="11" width="24.26953125" customWidth="1"/>
    <col min="12" max="12" width="12.453125" style="72" hidden="1" customWidth="1"/>
    <col min="13" max="13" width="11.453125" style="72" hidden="1" customWidth="1"/>
    <col min="14" max="14" width="16.08984375" hidden="1" customWidth="1"/>
    <col min="15" max="16" width="18.453125" customWidth="1"/>
    <col min="17" max="17" width="18.36328125" customWidth="1"/>
  </cols>
  <sheetData>
    <row r="1" spans="1:256" ht="14" hidden="1">
      <c r="A1" s="1"/>
      <c r="B1" s="2"/>
      <c r="C1" s="3"/>
      <c r="D1" s="4"/>
      <c r="E1" s="4"/>
      <c r="F1" s="4"/>
      <c r="G1" s="5"/>
      <c r="H1" s="5"/>
      <c r="I1" s="6"/>
      <c r="J1" s="7"/>
      <c r="K1" s="6"/>
      <c r="L1" s="5"/>
      <c r="M1" s="5"/>
      <c r="N1" s="6"/>
      <c r="O1" s="6"/>
      <c r="P1" s="6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  <c r="HU1" s="8"/>
      <c r="HV1" s="8"/>
      <c r="HW1" s="8"/>
      <c r="HX1" s="8"/>
      <c r="HY1" s="8"/>
      <c r="HZ1" s="8"/>
      <c r="IA1" s="8"/>
      <c r="IB1" s="8"/>
      <c r="IC1" s="8"/>
      <c r="ID1" s="8"/>
      <c r="IE1" s="8"/>
      <c r="IF1" s="8"/>
      <c r="IG1" s="8"/>
      <c r="IH1" s="8"/>
      <c r="II1" s="8"/>
      <c r="IJ1" s="8"/>
      <c r="IK1" s="8"/>
      <c r="IL1" s="8"/>
      <c r="IM1" s="8"/>
      <c r="IN1" s="8"/>
      <c r="IO1" s="8"/>
      <c r="IP1" s="8"/>
      <c r="IQ1" s="8"/>
      <c r="IR1" s="8"/>
      <c r="IS1" s="8"/>
      <c r="IT1" s="8"/>
      <c r="IU1" s="8"/>
      <c r="IV1" s="8"/>
    </row>
    <row r="2" spans="1:256" ht="14" hidden="1">
      <c r="A2" s="1"/>
      <c r="B2" s="2"/>
      <c r="C2" s="3"/>
      <c r="D2" s="4"/>
      <c r="E2" s="4"/>
      <c r="F2" s="4"/>
      <c r="G2" s="5"/>
      <c r="H2" s="5"/>
      <c r="I2" s="6"/>
      <c r="J2" s="7"/>
      <c r="K2" s="6"/>
      <c r="L2" s="5"/>
      <c r="M2" s="5"/>
      <c r="N2" s="6"/>
      <c r="O2" s="6"/>
      <c r="P2" s="6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  <c r="IR2" s="8"/>
      <c r="IS2" s="8"/>
      <c r="IT2" s="8"/>
      <c r="IU2" s="8"/>
      <c r="IV2" s="8"/>
    </row>
    <row r="3" spans="1:256" ht="14" hidden="1">
      <c r="A3" s="1"/>
      <c r="B3" s="2"/>
      <c r="C3" s="3"/>
      <c r="D3" s="4"/>
      <c r="E3" s="4"/>
      <c r="F3" s="4"/>
      <c r="G3" s="5"/>
      <c r="H3" s="5"/>
      <c r="I3" s="6"/>
      <c r="J3" s="7"/>
      <c r="K3" s="6"/>
      <c r="L3" s="5"/>
      <c r="M3" s="5"/>
      <c r="N3" s="6"/>
      <c r="O3" s="5"/>
      <c r="P3" s="6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  <c r="IF3" s="8"/>
      <c r="IG3" s="8"/>
      <c r="IH3" s="8"/>
      <c r="II3" s="8"/>
      <c r="IJ3" s="8"/>
      <c r="IK3" s="8"/>
      <c r="IL3" s="8"/>
      <c r="IM3" s="8"/>
      <c r="IN3" s="8"/>
      <c r="IO3" s="8"/>
      <c r="IP3" s="8"/>
      <c r="IQ3" s="8"/>
      <c r="IR3" s="8"/>
      <c r="IS3" s="8"/>
      <c r="IT3" s="8"/>
      <c r="IU3" s="8"/>
      <c r="IV3" s="8"/>
    </row>
    <row r="4" spans="1:256" ht="14" hidden="1">
      <c r="A4" s="9"/>
      <c r="B4" s="2"/>
      <c r="C4" s="3"/>
      <c r="D4" s="4"/>
      <c r="E4" s="4"/>
      <c r="F4" s="4"/>
      <c r="G4" s="5"/>
      <c r="H4" s="5"/>
      <c r="I4" s="6"/>
      <c r="J4" s="10"/>
      <c r="K4" s="11"/>
      <c r="L4" s="5"/>
      <c r="M4" s="5"/>
      <c r="N4" s="6"/>
      <c r="O4" s="5"/>
      <c r="P4" s="6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  <c r="IG4" s="8"/>
      <c r="IH4" s="8"/>
      <c r="II4" s="8"/>
      <c r="IJ4" s="8"/>
      <c r="IK4" s="8"/>
      <c r="IL4" s="8"/>
      <c r="IM4" s="8"/>
      <c r="IN4" s="8"/>
      <c r="IO4" s="8"/>
      <c r="IP4" s="8"/>
      <c r="IQ4" s="8"/>
      <c r="IR4" s="8"/>
      <c r="IS4" s="8"/>
      <c r="IT4" s="8"/>
      <c r="IU4" s="8"/>
      <c r="IV4" s="8"/>
    </row>
    <row r="5" spans="1:256" ht="14" hidden="1">
      <c r="A5" s="9"/>
      <c r="B5" s="2"/>
      <c r="C5" s="3"/>
      <c r="D5" s="4"/>
      <c r="E5" s="4"/>
      <c r="F5" s="4"/>
      <c r="G5" s="5"/>
      <c r="H5" s="5"/>
      <c r="I5" s="6"/>
      <c r="J5" s="10"/>
      <c r="K5" s="6"/>
      <c r="L5" s="5"/>
      <c r="M5" s="5"/>
      <c r="N5" s="6"/>
      <c r="O5" s="5"/>
      <c r="P5" s="6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8"/>
      <c r="HE5" s="8"/>
      <c r="HF5" s="8"/>
      <c r="HG5" s="8"/>
      <c r="HH5" s="8"/>
      <c r="HI5" s="8"/>
      <c r="HJ5" s="8"/>
      <c r="HK5" s="8"/>
      <c r="HL5" s="8"/>
      <c r="HM5" s="8"/>
      <c r="HN5" s="8"/>
      <c r="HO5" s="8"/>
      <c r="HP5" s="8"/>
      <c r="HQ5" s="8"/>
      <c r="HR5" s="8"/>
      <c r="HS5" s="8"/>
      <c r="HT5" s="8"/>
      <c r="HU5" s="8"/>
      <c r="HV5" s="8"/>
      <c r="HW5" s="8"/>
      <c r="HX5" s="8"/>
      <c r="HY5" s="8"/>
      <c r="HZ5" s="8"/>
      <c r="IA5" s="8"/>
      <c r="IB5" s="8"/>
      <c r="IC5" s="8"/>
      <c r="ID5" s="8"/>
      <c r="IE5" s="8"/>
      <c r="IF5" s="8"/>
      <c r="IG5" s="8"/>
      <c r="IH5" s="8"/>
      <c r="II5" s="8"/>
      <c r="IJ5" s="8"/>
      <c r="IK5" s="8"/>
      <c r="IL5" s="8"/>
      <c r="IM5" s="8"/>
      <c r="IN5" s="8"/>
      <c r="IO5" s="8"/>
      <c r="IP5" s="8"/>
      <c r="IQ5" s="8"/>
      <c r="IR5" s="8"/>
      <c r="IS5" s="8"/>
      <c r="IT5" s="8"/>
      <c r="IU5" s="8"/>
      <c r="IV5" s="8"/>
    </row>
    <row r="6" spans="1:256" ht="14" hidden="1">
      <c r="A6" s="9"/>
      <c r="B6" s="2"/>
      <c r="C6" s="3"/>
      <c r="D6" s="4"/>
      <c r="E6" s="4"/>
      <c r="F6" s="4"/>
      <c r="G6" s="5"/>
      <c r="H6" s="10"/>
      <c r="I6" s="4"/>
      <c r="J6" s="10"/>
      <c r="K6" s="6"/>
      <c r="L6" s="5"/>
      <c r="M6" s="5"/>
      <c r="N6" s="6"/>
      <c r="O6" s="5"/>
      <c r="P6" s="6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  <c r="GV6" s="8"/>
      <c r="GW6" s="8"/>
      <c r="GX6" s="8"/>
      <c r="GY6" s="8"/>
      <c r="GZ6" s="8"/>
      <c r="HA6" s="8"/>
      <c r="HB6" s="8"/>
      <c r="HC6" s="8"/>
      <c r="HD6" s="8"/>
      <c r="HE6" s="8"/>
      <c r="HF6" s="8"/>
      <c r="HG6" s="8"/>
      <c r="HH6" s="8"/>
      <c r="HI6" s="8"/>
      <c r="HJ6" s="8"/>
      <c r="HK6" s="8"/>
      <c r="HL6" s="8"/>
      <c r="HM6" s="8"/>
      <c r="HN6" s="8"/>
      <c r="HO6" s="8"/>
      <c r="HP6" s="8"/>
      <c r="HQ6" s="8"/>
      <c r="HR6" s="8"/>
      <c r="HS6" s="8"/>
      <c r="HT6" s="8"/>
      <c r="HU6" s="8"/>
      <c r="HV6" s="8"/>
      <c r="HW6" s="8"/>
      <c r="HX6" s="8"/>
      <c r="HY6" s="8"/>
      <c r="HZ6" s="8"/>
      <c r="IA6" s="8"/>
      <c r="IB6" s="8"/>
      <c r="IC6" s="8"/>
      <c r="ID6" s="8"/>
      <c r="IE6" s="8"/>
      <c r="IF6" s="8"/>
      <c r="IG6" s="8"/>
      <c r="IH6" s="8"/>
      <c r="II6" s="8"/>
      <c r="IJ6" s="8"/>
      <c r="IK6" s="8"/>
      <c r="IL6" s="8"/>
      <c r="IM6" s="8"/>
      <c r="IN6" s="8"/>
      <c r="IO6" s="8"/>
      <c r="IP6" s="8"/>
      <c r="IQ6" s="8"/>
      <c r="IR6" s="8"/>
      <c r="IS6" s="8"/>
      <c r="IT6" s="8"/>
      <c r="IU6" s="8"/>
      <c r="IV6" s="8"/>
    </row>
    <row r="7" spans="1:256" ht="14" hidden="1">
      <c r="A7" s="1"/>
      <c r="B7" s="2"/>
      <c r="C7" s="3"/>
      <c r="D7" s="4"/>
      <c r="E7" s="4"/>
      <c r="F7" s="4"/>
      <c r="G7" s="5"/>
      <c r="H7" s="10"/>
      <c r="I7" s="4"/>
      <c r="J7" s="10"/>
      <c r="K7" s="6"/>
      <c r="L7" s="5"/>
      <c r="M7" s="5"/>
      <c r="N7" s="6"/>
      <c r="O7" s="5"/>
      <c r="P7" s="6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  <c r="FH7" s="8"/>
      <c r="FI7" s="8"/>
      <c r="FJ7" s="8"/>
      <c r="FK7" s="8"/>
      <c r="FL7" s="8"/>
      <c r="FM7" s="8"/>
      <c r="FN7" s="8"/>
      <c r="FO7" s="8"/>
      <c r="FP7" s="8"/>
      <c r="FQ7" s="8"/>
      <c r="FR7" s="8"/>
      <c r="FS7" s="8"/>
      <c r="FT7" s="8"/>
      <c r="FU7" s="8"/>
      <c r="FV7" s="8"/>
      <c r="FW7" s="8"/>
      <c r="FX7" s="8"/>
      <c r="FY7" s="8"/>
      <c r="FZ7" s="8"/>
      <c r="GA7" s="8"/>
      <c r="GB7" s="8"/>
      <c r="GC7" s="8"/>
      <c r="GD7" s="8"/>
      <c r="GE7" s="8"/>
      <c r="GF7" s="8"/>
      <c r="GG7" s="8"/>
      <c r="GH7" s="8"/>
      <c r="GI7" s="8"/>
      <c r="GJ7" s="8"/>
      <c r="GK7" s="8"/>
      <c r="GL7" s="8"/>
      <c r="GM7" s="8"/>
      <c r="GN7" s="8"/>
      <c r="GO7" s="8"/>
      <c r="GP7" s="8"/>
      <c r="GQ7" s="8"/>
      <c r="GR7" s="8"/>
      <c r="GS7" s="8"/>
      <c r="GT7" s="8"/>
      <c r="GU7" s="8"/>
      <c r="GV7" s="8"/>
      <c r="GW7" s="8"/>
      <c r="GX7" s="8"/>
      <c r="GY7" s="8"/>
      <c r="GZ7" s="8"/>
      <c r="HA7" s="8"/>
      <c r="HB7" s="8"/>
      <c r="HC7" s="8"/>
      <c r="HD7" s="8"/>
      <c r="HE7" s="8"/>
      <c r="HF7" s="8"/>
      <c r="HG7" s="8"/>
      <c r="HH7" s="8"/>
      <c r="HI7" s="8"/>
      <c r="HJ7" s="8"/>
      <c r="HK7" s="8"/>
      <c r="HL7" s="8"/>
      <c r="HM7" s="8"/>
      <c r="HN7" s="8"/>
      <c r="HO7" s="8"/>
      <c r="HP7" s="8"/>
      <c r="HQ7" s="8"/>
      <c r="HR7" s="8"/>
      <c r="HS7" s="8"/>
      <c r="HT7" s="8"/>
      <c r="HU7" s="8"/>
      <c r="HV7" s="8"/>
      <c r="HW7" s="8"/>
      <c r="HX7" s="8"/>
      <c r="HY7" s="8"/>
      <c r="HZ7" s="8"/>
      <c r="IA7" s="8"/>
      <c r="IB7" s="8"/>
      <c r="IC7" s="8"/>
      <c r="ID7" s="8"/>
      <c r="IE7" s="8"/>
      <c r="IF7" s="8"/>
      <c r="IG7" s="8"/>
      <c r="IH7" s="8"/>
      <c r="II7" s="8"/>
      <c r="IJ7" s="8"/>
      <c r="IK7" s="8"/>
      <c r="IL7" s="8"/>
      <c r="IM7" s="8"/>
      <c r="IN7" s="8"/>
      <c r="IO7" s="8"/>
      <c r="IP7" s="8"/>
      <c r="IQ7" s="8"/>
      <c r="IR7" s="8"/>
      <c r="IS7" s="8"/>
      <c r="IT7" s="8"/>
      <c r="IU7" s="8"/>
      <c r="IV7" s="8"/>
    </row>
    <row r="8" spans="1:256" ht="14" hidden="1">
      <c r="A8" s="12"/>
      <c r="B8" s="4"/>
      <c r="C8" s="3"/>
      <c r="D8" s="3"/>
      <c r="E8" s="4"/>
      <c r="F8" s="4"/>
      <c r="G8" s="4"/>
      <c r="H8" s="5"/>
      <c r="I8" s="10"/>
      <c r="J8" s="4"/>
      <c r="K8" s="10"/>
      <c r="L8" s="5"/>
      <c r="M8" s="5"/>
      <c r="N8" s="6"/>
      <c r="O8" s="5"/>
      <c r="P8" s="6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8"/>
      <c r="FD8" s="8"/>
      <c r="FE8" s="8"/>
      <c r="FF8" s="8"/>
      <c r="FG8" s="8"/>
      <c r="FH8" s="8"/>
      <c r="FI8" s="8"/>
      <c r="FJ8" s="8"/>
      <c r="FK8" s="8"/>
      <c r="FL8" s="8"/>
      <c r="FM8" s="8"/>
      <c r="FN8" s="8"/>
      <c r="FO8" s="8"/>
      <c r="FP8" s="8"/>
      <c r="FQ8" s="8"/>
      <c r="FR8" s="8"/>
      <c r="FS8" s="8"/>
      <c r="FT8" s="8"/>
      <c r="FU8" s="8"/>
      <c r="FV8" s="8"/>
      <c r="FW8" s="8"/>
      <c r="FX8" s="8"/>
      <c r="FY8" s="8"/>
      <c r="FZ8" s="8"/>
      <c r="GA8" s="8"/>
      <c r="GB8" s="8"/>
      <c r="GC8" s="8"/>
      <c r="GD8" s="8"/>
      <c r="GE8" s="8"/>
      <c r="GF8" s="8"/>
      <c r="GG8" s="8"/>
      <c r="GH8" s="8"/>
      <c r="GI8" s="8"/>
      <c r="GJ8" s="8"/>
      <c r="GK8" s="8"/>
      <c r="GL8" s="8"/>
      <c r="GM8" s="8"/>
      <c r="GN8" s="8"/>
      <c r="GO8" s="8"/>
      <c r="GP8" s="8"/>
      <c r="GQ8" s="8"/>
      <c r="GR8" s="8"/>
      <c r="GS8" s="8"/>
      <c r="GT8" s="8"/>
      <c r="GU8" s="8"/>
      <c r="GV8" s="8"/>
      <c r="GW8" s="8"/>
      <c r="GX8" s="8"/>
      <c r="GY8" s="8"/>
      <c r="GZ8" s="8"/>
      <c r="HA8" s="8"/>
      <c r="HB8" s="8"/>
      <c r="HC8" s="8"/>
      <c r="HD8" s="8"/>
      <c r="HE8" s="8"/>
      <c r="HF8" s="8"/>
      <c r="HG8" s="8"/>
      <c r="HH8" s="8"/>
      <c r="HI8" s="8"/>
      <c r="HJ8" s="8"/>
      <c r="HK8" s="8"/>
      <c r="HL8" s="8"/>
      <c r="HM8" s="8"/>
      <c r="HN8" s="8"/>
      <c r="HO8" s="8"/>
      <c r="HP8" s="8"/>
      <c r="HQ8" s="8"/>
      <c r="HR8" s="8"/>
      <c r="HS8" s="8"/>
      <c r="HT8" s="8"/>
      <c r="HU8" s="8"/>
      <c r="HV8" s="8"/>
      <c r="HW8" s="8"/>
      <c r="HX8" s="8"/>
      <c r="HY8" s="8"/>
      <c r="HZ8" s="8"/>
      <c r="IA8" s="8"/>
      <c r="IB8" s="8"/>
      <c r="IC8" s="8"/>
      <c r="ID8" s="8"/>
      <c r="IE8" s="8"/>
      <c r="IF8" s="8"/>
      <c r="IG8" s="8"/>
      <c r="IH8" s="8"/>
      <c r="II8" s="8"/>
      <c r="IJ8" s="8"/>
      <c r="IK8" s="8"/>
      <c r="IL8" s="8"/>
      <c r="IM8" s="8"/>
      <c r="IN8" s="8"/>
      <c r="IO8" s="8"/>
      <c r="IP8" s="8"/>
      <c r="IQ8" s="8"/>
      <c r="IR8" s="8"/>
      <c r="IS8" s="8"/>
      <c r="IT8" s="8"/>
      <c r="IU8" s="8"/>
      <c r="IV8" s="8"/>
    </row>
    <row r="9" spans="1:256" ht="27">
      <c r="A9" s="13" t="s">
        <v>0</v>
      </c>
      <c r="B9" s="14"/>
      <c r="C9" s="14"/>
      <c r="D9" s="14"/>
      <c r="E9" s="14"/>
      <c r="F9" s="14"/>
      <c r="G9" s="14"/>
      <c r="H9" s="14"/>
      <c r="I9" s="14"/>
      <c r="J9" s="14"/>
      <c r="K9" s="15"/>
      <c r="L9" s="5"/>
      <c r="M9" s="5"/>
      <c r="N9" s="6"/>
      <c r="O9" s="5"/>
      <c r="P9" s="6"/>
      <c r="Q9" s="6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  <c r="FL9" s="8"/>
      <c r="FM9" s="8"/>
      <c r="FN9" s="8"/>
      <c r="FO9" s="8"/>
      <c r="FP9" s="8"/>
      <c r="FQ9" s="8"/>
      <c r="FR9" s="8"/>
      <c r="FS9" s="8"/>
      <c r="FT9" s="8"/>
      <c r="FU9" s="8"/>
      <c r="FV9" s="8"/>
      <c r="FW9" s="8"/>
      <c r="FX9" s="8"/>
      <c r="FY9" s="8"/>
      <c r="FZ9" s="8"/>
      <c r="GA9" s="8"/>
      <c r="GB9" s="8"/>
      <c r="GC9" s="8"/>
      <c r="GD9" s="8"/>
      <c r="GE9" s="8"/>
      <c r="GF9" s="8"/>
      <c r="GG9" s="8"/>
      <c r="GH9" s="8"/>
      <c r="GI9" s="8"/>
      <c r="GJ9" s="8"/>
      <c r="GK9" s="8"/>
      <c r="GL9" s="8"/>
      <c r="GM9" s="8"/>
      <c r="GN9" s="8"/>
      <c r="GO9" s="8"/>
      <c r="GP9" s="8"/>
      <c r="GQ9" s="8"/>
      <c r="GR9" s="8"/>
      <c r="GS9" s="8"/>
      <c r="GT9" s="8"/>
      <c r="GU9" s="8"/>
      <c r="GV9" s="8"/>
      <c r="GW9" s="8"/>
      <c r="GX9" s="8"/>
      <c r="GY9" s="8"/>
      <c r="GZ9" s="8"/>
      <c r="HA9" s="8"/>
      <c r="HB9" s="8"/>
      <c r="HC9" s="8"/>
      <c r="HD9" s="8"/>
      <c r="HE9" s="8"/>
      <c r="HF9" s="8"/>
      <c r="HG9" s="8"/>
      <c r="HH9" s="8"/>
      <c r="HI9" s="8"/>
      <c r="HJ9" s="8"/>
      <c r="HK9" s="8"/>
      <c r="HL9" s="8"/>
      <c r="HM9" s="8"/>
      <c r="HN9" s="8"/>
      <c r="HO9" s="8"/>
      <c r="HP9" s="8"/>
      <c r="HQ9" s="8"/>
      <c r="HR9" s="8"/>
      <c r="HS9" s="8"/>
      <c r="HT9" s="8"/>
      <c r="HU9" s="8"/>
      <c r="HV9" s="8"/>
      <c r="HW9" s="8"/>
      <c r="HX9" s="8"/>
      <c r="HY9" s="8"/>
      <c r="HZ9" s="8"/>
      <c r="IA9" s="8"/>
      <c r="IB9" s="8"/>
      <c r="IC9" s="8"/>
      <c r="ID9" s="8"/>
      <c r="IE9" s="8"/>
      <c r="IF9" s="8"/>
      <c r="IG9" s="8"/>
      <c r="IH9" s="8"/>
      <c r="II9" s="8"/>
      <c r="IJ9" s="8"/>
      <c r="IK9" s="8"/>
      <c r="IL9" s="8"/>
      <c r="IM9" s="8"/>
      <c r="IN9" s="8"/>
      <c r="IO9" s="8"/>
      <c r="IP9" s="8"/>
      <c r="IQ9" s="8"/>
      <c r="IR9" s="8"/>
      <c r="IS9" s="8"/>
      <c r="IT9" s="8"/>
      <c r="IU9" s="8"/>
      <c r="IV9" s="8"/>
    </row>
    <row r="10" spans="1:256" ht="27">
      <c r="A10" s="13" t="s">
        <v>1</v>
      </c>
      <c r="B10" s="14"/>
      <c r="C10" s="14"/>
      <c r="D10" s="14"/>
      <c r="E10" s="14"/>
      <c r="F10" s="14"/>
      <c r="G10" s="14"/>
      <c r="H10" s="14"/>
      <c r="I10" s="14"/>
      <c r="J10" s="14"/>
      <c r="K10" s="15"/>
      <c r="L10" s="5"/>
      <c r="M10" s="5"/>
      <c r="N10" s="6"/>
      <c r="O10" s="6"/>
      <c r="P10" s="6"/>
      <c r="Q10" s="6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  <c r="FL10" s="8"/>
      <c r="FM10" s="8"/>
      <c r="FN10" s="8"/>
      <c r="FO10" s="8"/>
      <c r="FP10" s="8"/>
      <c r="FQ10" s="8"/>
      <c r="FR10" s="8"/>
      <c r="FS10" s="8"/>
      <c r="FT10" s="8"/>
      <c r="FU10" s="8"/>
      <c r="FV10" s="8"/>
      <c r="FW10" s="8"/>
      <c r="FX10" s="8"/>
      <c r="FY10" s="8"/>
      <c r="FZ10" s="8"/>
      <c r="GA10" s="8"/>
      <c r="GB10" s="8"/>
      <c r="GC10" s="8"/>
      <c r="GD10" s="8"/>
      <c r="GE10" s="8"/>
      <c r="GF10" s="8"/>
      <c r="GG10" s="8"/>
      <c r="GH10" s="8"/>
      <c r="GI10" s="8"/>
      <c r="GJ10" s="8"/>
      <c r="GK10" s="8"/>
      <c r="GL10" s="8"/>
      <c r="GM10" s="8"/>
      <c r="GN10" s="8"/>
      <c r="GO10" s="8"/>
      <c r="GP10" s="8"/>
      <c r="GQ10" s="8"/>
      <c r="GR10" s="8"/>
      <c r="GS10" s="8"/>
      <c r="GT10" s="8"/>
      <c r="GU10" s="8"/>
      <c r="GV10" s="8"/>
      <c r="GW10" s="8"/>
      <c r="GX10" s="8"/>
      <c r="GY10" s="8"/>
      <c r="GZ10" s="8"/>
      <c r="HA10" s="8"/>
      <c r="HB10" s="8"/>
      <c r="HC10" s="8"/>
      <c r="HD10" s="8"/>
      <c r="HE10" s="8"/>
      <c r="HF10" s="8"/>
      <c r="HG10" s="8"/>
      <c r="HH10" s="8"/>
      <c r="HI10" s="8"/>
      <c r="HJ10" s="8"/>
      <c r="HK10" s="8"/>
      <c r="HL10" s="8"/>
      <c r="HM10" s="8"/>
      <c r="HN10" s="8"/>
      <c r="HO10" s="8"/>
      <c r="HP10" s="8"/>
      <c r="HQ10" s="8"/>
      <c r="HR10" s="8"/>
      <c r="HS10" s="8"/>
      <c r="HT10" s="8"/>
      <c r="HU10" s="8"/>
      <c r="HV10" s="8"/>
      <c r="HW10" s="8"/>
      <c r="HX10" s="8"/>
      <c r="HY10" s="8"/>
      <c r="HZ10" s="8"/>
      <c r="IA10" s="8"/>
      <c r="IB10" s="8"/>
      <c r="IC10" s="8"/>
      <c r="ID10" s="8"/>
      <c r="IE10" s="8"/>
      <c r="IF10" s="8"/>
      <c r="IG10" s="8"/>
      <c r="IH10" s="8"/>
      <c r="II10" s="8"/>
      <c r="IJ10" s="8"/>
      <c r="IK10" s="8"/>
      <c r="IL10" s="8"/>
      <c r="IM10" s="8"/>
      <c r="IN10" s="8"/>
      <c r="IO10" s="8"/>
      <c r="IP10" s="8"/>
      <c r="IQ10" s="8"/>
      <c r="IR10" s="8"/>
      <c r="IS10" s="8"/>
      <c r="IT10" s="8"/>
      <c r="IU10" s="8"/>
      <c r="IV10" s="8"/>
    </row>
    <row r="11" spans="1:256" ht="15.5">
      <c r="A11" s="12"/>
      <c r="B11" s="16"/>
      <c r="C11" s="17"/>
      <c r="D11" s="17"/>
      <c r="E11" s="16"/>
      <c r="F11" s="16"/>
      <c r="G11" s="16"/>
      <c r="H11" s="16"/>
      <c r="I11" s="16"/>
      <c r="J11" s="16"/>
      <c r="K11" s="18"/>
      <c r="L11" s="19"/>
      <c r="M11" s="20"/>
      <c r="N11" s="6"/>
      <c r="O11" s="6"/>
      <c r="P11" s="6"/>
      <c r="Q11" s="6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  <c r="FH11" s="8"/>
      <c r="FI11" s="8"/>
      <c r="FJ11" s="8"/>
      <c r="FK11" s="8"/>
      <c r="FL11" s="8"/>
      <c r="FM11" s="8"/>
      <c r="FN11" s="8"/>
      <c r="FO11" s="8"/>
      <c r="FP11" s="8"/>
      <c r="FQ11" s="8"/>
      <c r="FR11" s="8"/>
      <c r="FS11" s="8"/>
      <c r="FT11" s="8"/>
      <c r="FU11" s="8"/>
      <c r="FV11" s="8"/>
      <c r="FW11" s="8"/>
      <c r="FX11" s="8"/>
      <c r="FY11" s="8"/>
      <c r="FZ11" s="8"/>
      <c r="GA11" s="8"/>
      <c r="GB11" s="8"/>
      <c r="GC11" s="8"/>
      <c r="GD11" s="8"/>
      <c r="GE11" s="8"/>
      <c r="GF11" s="8"/>
      <c r="GG11" s="8"/>
      <c r="GH11" s="8"/>
      <c r="GI11" s="8"/>
      <c r="GJ11" s="8"/>
      <c r="GK11" s="8"/>
      <c r="GL11" s="8"/>
      <c r="GM11" s="8"/>
      <c r="GN11" s="8"/>
      <c r="GO11" s="8"/>
      <c r="GP11" s="8"/>
      <c r="GQ11" s="8"/>
      <c r="GR11" s="8"/>
      <c r="GS11" s="8"/>
      <c r="GT11" s="8"/>
      <c r="GU11" s="8"/>
      <c r="GV11" s="8"/>
      <c r="GW11" s="8"/>
      <c r="GX11" s="8"/>
      <c r="GY11" s="8"/>
      <c r="GZ11" s="8"/>
      <c r="HA11" s="8"/>
      <c r="HB11" s="8"/>
      <c r="HC11" s="8"/>
      <c r="HD11" s="8"/>
      <c r="HE11" s="8"/>
      <c r="HF11" s="8"/>
      <c r="HG11" s="8"/>
      <c r="HH11" s="8"/>
      <c r="HI11" s="8"/>
      <c r="HJ11" s="8"/>
      <c r="HK11" s="8"/>
      <c r="HL11" s="8"/>
      <c r="HM11" s="8"/>
      <c r="HN11" s="8"/>
      <c r="HO11" s="8"/>
      <c r="HP11" s="8"/>
      <c r="HQ11" s="8"/>
      <c r="HR11" s="8"/>
      <c r="HS11" s="8"/>
      <c r="HT11" s="8"/>
      <c r="HU11" s="8"/>
      <c r="HV11" s="8"/>
      <c r="HW11" s="8"/>
      <c r="HX11" s="8"/>
      <c r="HY11" s="8"/>
      <c r="HZ11" s="8"/>
      <c r="IA11" s="8"/>
      <c r="IB11" s="8"/>
      <c r="IC11" s="8"/>
      <c r="ID11" s="8"/>
      <c r="IE11" s="8"/>
      <c r="IF11" s="8"/>
      <c r="IG11" s="8"/>
      <c r="IH11" s="8"/>
      <c r="II11" s="8"/>
      <c r="IJ11" s="8"/>
      <c r="IK11" s="8"/>
      <c r="IL11" s="8"/>
      <c r="IM11" s="8"/>
      <c r="IN11" s="8"/>
      <c r="IO11" s="8"/>
      <c r="IP11" s="8"/>
      <c r="IQ11" s="8"/>
      <c r="IR11" s="8"/>
      <c r="IS11" s="8"/>
      <c r="IT11" s="8"/>
      <c r="IU11" s="8"/>
      <c r="IV11" s="8"/>
    </row>
    <row r="12" spans="1:256" ht="15.5">
      <c r="A12" s="12"/>
      <c r="B12" s="16"/>
      <c r="C12" s="2"/>
      <c r="D12" s="17"/>
      <c r="E12" s="16"/>
      <c r="F12" s="16"/>
      <c r="G12" s="16"/>
      <c r="H12" s="16"/>
      <c r="I12" s="16"/>
      <c r="J12" s="21"/>
      <c r="K12" s="19"/>
      <c r="L12" s="20"/>
      <c r="M12" s="20"/>
      <c r="N12" s="20"/>
      <c r="O12" s="6"/>
      <c r="P12" s="6"/>
      <c r="Q12" s="6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8"/>
      <c r="ER12" s="8"/>
      <c r="ES12" s="8"/>
      <c r="ET12" s="8"/>
      <c r="EU12" s="8"/>
      <c r="EV12" s="8"/>
      <c r="EW12" s="8"/>
      <c r="EX12" s="8"/>
      <c r="EY12" s="8"/>
      <c r="EZ12" s="8"/>
      <c r="FA12" s="8"/>
      <c r="FB12" s="8"/>
      <c r="FC12" s="8"/>
      <c r="FD12" s="8"/>
      <c r="FE12" s="8"/>
      <c r="FF12" s="8"/>
      <c r="FG12" s="8"/>
      <c r="FH12" s="8"/>
      <c r="FI12" s="8"/>
      <c r="FJ12" s="8"/>
      <c r="FK12" s="8"/>
      <c r="FL12" s="8"/>
      <c r="FM12" s="8"/>
      <c r="FN12" s="8"/>
      <c r="FO12" s="8"/>
      <c r="FP12" s="8"/>
      <c r="FQ12" s="8"/>
      <c r="FR12" s="8"/>
      <c r="FS12" s="8"/>
      <c r="FT12" s="8"/>
      <c r="FU12" s="8"/>
      <c r="FV12" s="8"/>
      <c r="FW12" s="8"/>
      <c r="FX12" s="8"/>
      <c r="FY12" s="8"/>
      <c r="FZ12" s="8"/>
      <c r="GA12" s="8"/>
      <c r="GB12" s="8"/>
      <c r="GC12" s="8"/>
      <c r="GD12" s="8"/>
      <c r="GE12" s="8"/>
      <c r="GF12" s="8"/>
      <c r="GG12" s="8"/>
      <c r="GH12" s="8"/>
      <c r="GI12" s="8"/>
      <c r="GJ12" s="8"/>
      <c r="GK12" s="8"/>
      <c r="GL12" s="8"/>
      <c r="GM12" s="8"/>
      <c r="GN12" s="8"/>
      <c r="GO12" s="8"/>
      <c r="GP12" s="8"/>
      <c r="GQ12" s="8"/>
      <c r="GR12" s="8"/>
      <c r="GS12" s="8"/>
      <c r="GT12" s="8"/>
      <c r="GU12" s="8"/>
      <c r="GV12" s="8"/>
      <c r="GW12" s="8"/>
      <c r="GX12" s="8"/>
      <c r="GY12" s="8"/>
      <c r="GZ12" s="8"/>
      <c r="HA12" s="8"/>
      <c r="HB12" s="8"/>
      <c r="HC12" s="8"/>
      <c r="HD12" s="8"/>
      <c r="HE12" s="8"/>
      <c r="HF12" s="8"/>
      <c r="HG12" s="8"/>
      <c r="HH12" s="8"/>
      <c r="HI12" s="8"/>
      <c r="HJ12" s="8"/>
      <c r="HK12" s="8"/>
      <c r="HL12" s="8"/>
      <c r="HM12" s="8"/>
      <c r="HN12" s="8"/>
      <c r="HO12" s="8"/>
      <c r="HP12" s="8"/>
      <c r="HQ12" s="8"/>
      <c r="HR12" s="8"/>
      <c r="HS12" s="8"/>
      <c r="HT12" s="8"/>
      <c r="HU12" s="8"/>
      <c r="HV12" s="8"/>
      <c r="HW12" s="8"/>
      <c r="HX12" s="8"/>
      <c r="HY12" s="8"/>
      <c r="HZ12" s="8"/>
      <c r="IA12" s="8"/>
      <c r="IB12" s="8"/>
      <c r="IC12" s="8"/>
      <c r="ID12" s="8"/>
      <c r="IE12" s="8"/>
      <c r="IF12" s="8"/>
      <c r="IG12" s="8"/>
      <c r="IH12" s="8"/>
      <c r="II12" s="8"/>
      <c r="IJ12" s="8"/>
      <c r="IK12" s="8"/>
      <c r="IL12" s="8"/>
      <c r="IM12" s="8"/>
      <c r="IN12" s="8"/>
      <c r="IO12" s="8"/>
      <c r="IP12" s="8"/>
      <c r="IQ12" s="8"/>
      <c r="IR12" s="8"/>
      <c r="IS12" s="8"/>
      <c r="IT12" s="8"/>
      <c r="IU12" s="8"/>
      <c r="IV12" s="8"/>
    </row>
    <row r="13" spans="1:256" ht="15.5">
      <c r="A13" s="12"/>
      <c r="B13" s="22" t="s">
        <v>2</v>
      </c>
      <c r="C13" s="22"/>
      <c r="D13" s="22"/>
      <c r="E13" s="22"/>
      <c r="F13" s="11"/>
      <c r="G13" s="10" t="s">
        <v>3</v>
      </c>
      <c r="H13" s="23" t="s">
        <v>4</v>
      </c>
      <c r="I13" s="6"/>
      <c r="J13" s="6"/>
      <c r="K13" s="18"/>
      <c r="L13" s="20"/>
      <c r="M13" s="20"/>
      <c r="N13" s="20"/>
      <c r="O13" s="6"/>
      <c r="P13" s="6"/>
      <c r="Q13" s="6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B13" s="8"/>
      <c r="EC13" s="8"/>
      <c r="ED13" s="8"/>
      <c r="EE13" s="8"/>
      <c r="EF13" s="8"/>
      <c r="EG13" s="8"/>
      <c r="EH13" s="8"/>
      <c r="EI13" s="8"/>
      <c r="EJ13" s="8"/>
      <c r="EK13" s="8"/>
      <c r="EL13" s="8"/>
      <c r="EM13" s="8"/>
      <c r="EN13" s="8"/>
      <c r="EO13" s="8"/>
      <c r="EP13" s="8"/>
      <c r="EQ13" s="8"/>
      <c r="ER13" s="8"/>
      <c r="ES13" s="8"/>
      <c r="ET13" s="8"/>
      <c r="EU13" s="8"/>
      <c r="EV13" s="8"/>
      <c r="EW13" s="8"/>
      <c r="EX13" s="8"/>
      <c r="EY13" s="8"/>
      <c r="EZ13" s="8"/>
      <c r="FA13" s="8"/>
      <c r="FB13" s="8"/>
      <c r="FC13" s="8"/>
      <c r="FD13" s="8"/>
      <c r="FE13" s="8"/>
      <c r="FF13" s="8"/>
      <c r="FG13" s="8"/>
      <c r="FH13" s="8"/>
      <c r="FI13" s="8"/>
      <c r="FJ13" s="8"/>
      <c r="FK13" s="8"/>
      <c r="FL13" s="8"/>
      <c r="FM13" s="8"/>
      <c r="FN13" s="8"/>
      <c r="FO13" s="8"/>
      <c r="FP13" s="8"/>
      <c r="FQ13" s="8"/>
      <c r="FR13" s="8"/>
      <c r="FS13" s="8"/>
      <c r="FT13" s="8"/>
      <c r="FU13" s="8"/>
      <c r="FV13" s="8"/>
      <c r="FW13" s="8"/>
      <c r="FX13" s="8"/>
      <c r="FY13" s="8"/>
      <c r="FZ13" s="8"/>
      <c r="GA13" s="8"/>
      <c r="GB13" s="8"/>
      <c r="GC13" s="8"/>
      <c r="GD13" s="8"/>
      <c r="GE13" s="8"/>
      <c r="GF13" s="8"/>
      <c r="GG13" s="8"/>
      <c r="GH13" s="8"/>
      <c r="GI13" s="8"/>
      <c r="GJ13" s="8"/>
      <c r="GK13" s="8"/>
      <c r="GL13" s="8"/>
      <c r="GM13" s="8"/>
      <c r="GN13" s="8"/>
      <c r="GO13" s="8"/>
      <c r="GP13" s="8"/>
      <c r="GQ13" s="8"/>
      <c r="GR13" s="8"/>
      <c r="GS13" s="8"/>
      <c r="GT13" s="8"/>
      <c r="GU13" s="8"/>
      <c r="GV13" s="8"/>
      <c r="GW13" s="8"/>
      <c r="GX13" s="8"/>
      <c r="GY13" s="8"/>
      <c r="GZ13" s="8"/>
      <c r="HA13" s="8"/>
      <c r="HB13" s="8"/>
      <c r="HC13" s="8"/>
      <c r="HD13" s="8"/>
      <c r="HE13" s="8"/>
      <c r="HF13" s="8"/>
      <c r="HG13" s="8"/>
      <c r="HH13" s="8"/>
      <c r="HI13" s="8"/>
      <c r="HJ13" s="8"/>
      <c r="HK13" s="8"/>
      <c r="HL13" s="8"/>
      <c r="HM13" s="8"/>
      <c r="HN13" s="8"/>
      <c r="HO13" s="8"/>
      <c r="HP13" s="8"/>
      <c r="HQ13" s="8"/>
      <c r="HR13" s="8"/>
      <c r="HS13" s="8"/>
      <c r="HT13" s="8"/>
      <c r="HU13" s="8"/>
      <c r="HV13" s="8"/>
      <c r="HW13" s="8"/>
      <c r="HX13" s="8"/>
      <c r="HY13" s="8"/>
      <c r="HZ13" s="8"/>
      <c r="IA13" s="8"/>
      <c r="IB13" s="8"/>
      <c r="IC13" s="8"/>
      <c r="ID13" s="8"/>
      <c r="IE13" s="8"/>
      <c r="IF13" s="8"/>
      <c r="IG13" s="8"/>
      <c r="IH13" s="8"/>
      <c r="II13" s="8"/>
      <c r="IJ13" s="8"/>
      <c r="IK13" s="8"/>
      <c r="IL13" s="8"/>
      <c r="IM13" s="8"/>
      <c r="IN13" s="8"/>
      <c r="IO13" s="8"/>
      <c r="IP13" s="8"/>
      <c r="IQ13" s="8"/>
      <c r="IR13" s="8"/>
      <c r="IS13" s="8"/>
      <c r="IT13" s="8"/>
      <c r="IU13" s="8"/>
      <c r="IV13" s="8"/>
    </row>
    <row r="14" spans="1:256" ht="15.5">
      <c r="A14" s="12"/>
      <c r="B14" s="22"/>
      <c r="C14" s="22"/>
      <c r="D14" s="22"/>
      <c r="E14" s="22"/>
      <c r="F14" s="24"/>
      <c r="G14" s="25"/>
      <c r="H14" s="23"/>
      <c r="I14" s="26"/>
      <c r="J14" s="6"/>
      <c r="K14" s="18"/>
      <c r="L14" s="20"/>
      <c r="M14" s="20"/>
      <c r="N14" s="20"/>
      <c r="O14" s="6"/>
      <c r="P14" s="6"/>
      <c r="Q14" s="6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  <c r="IU14" s="8"/>
      <c r="IV14" s="8"/>
    </row>
    <row r="15" spans="1:256" ht="15">
      <c r="A15" s="12"/>
      <c r="B15" s="22" t="s">
        <v>5</v>
      </c>
      <c r="C15" s="22"/>
      <c r="D15" s="22"/>
      <c r="E15" s="22"/>
      <c r="F15" s="27">
        <v>86</v>
      </c>
      <c r="G15" s="25"/>
      <c r="H15" s="23"/>
      <c r="I15" s="10"/>
      <c r="J15" s="6"/>
      <c r="K15" s="28"/>
      <c r="L15" s="29"/>
      <c r="M15" s="29"/>
      <c r="N15" s="29"/>
      <c r="O15" s="30"/>
      <c r="P15" s="31"/>
      <c r="Q15" s="6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  <c r="FK15" s="8"/>
      <c r="FL15" s="8"/>
      <c r="FM15" s="8"/>
      <c r="FN15" s="8"/>
      <c r="FO15" s="8"/>
      <c r="FP15" s="8"/>
      <c r="FQ15" s="8"/>
      <c r="FR15" s="8"/>
      <c r="FS15" s="8"/>
      <c r="FT15" s="8"/>
      <c r="FU15" s="8"/>
      <c r="FV15" s="8"/>
      <c r="FW15" s="8"/>
      <c r="FX15" s="8"/>
      <c r="FY15" s="8"/>
      <c r="FZ15" s="8"/>
      <c r="GA15" s="8"/>
      <c r="GB15" s="8"/>
      <c r="GC15" s="8"/>
      <c r="GD15" s="8"/>
      <c r="GE15" s="8"/>
      <c r="GF15" s="8"/>
      <c r="GG15" s="8"/>
      <c r="GH15" s="8"/>
      <c r="GI15" s="8"/>
      <c r="GJ15" s="8"/>
      <c r="GK15" s="8"/>
      <c r="GL15" s="8"/>
      <c r="GM15" s="8"/>
      <c r="GN15" s="8"/>
      <c r="GO15" s="8"/>
      <c r="GP15" s="8"/>
      <c r="GQ15" s="8"/>
      <c r="GR15" s="8"/>
      <c r="GS15" s="8"/>
      <c r="GT15" s="8"/>
      <c r="GU15" s="8"/>
      <c r="GV15" s="8"/>
      <c r="GW15" s="8"/>
      <c r="GX15" s="8"/>
      <c r="GY15" s="8"/>
      <c r="GZ15" s="8"/>
      <c r="HA15" s="8"/>
      <c r="HB15" s="8"/>
      <c r="HC15" s="8"/>
      <c r="HD15" s="8"/>
      <c r="HE15" s="8"/>
      <c r="HF15" s="8"/>
      <c r="HG15" s="8"/>
      <c r="HH15" s="8"/>
      <c r="HI15" s="8"/>
      <c r="HJ15" s="8"/>
      <c r="HK15" s="8"/>
      <c r="HL15" s="8"/>
      <c r="HM15" s="8"/>
      <c r="HN15" s="8"/>
      <c r="HO15" s="8"/>
      <c r="HP15" s="8"/>
      <c r="HQ15" s="8"/>
      <c r="HR15" s="8"/>
      <c r="HS15" s="8"/>
      <c r="HT15" s="8"/>
      <c r="HU15" s="8"/>
      <c r="HV15" s="8"/>
      <c r="HW15" s="8"/>
      <c r="HX15" s="8"/>
      <c r="HY15" s="8"/>
      <c r="HZ15" s="8"/>
      <c r="IA15" s="8"/>
      <c r="IB15" s="8"/>
      <c r="IC15" s="8"/>
      <c r="ID15" s="8"/>
      <c r="IE15" s="8"/>
      <c r="IF15" s="8"/>
      <c r="IG15" s="8"/>
      <c r="IH15" s="8"/>
      <c r="II15" s="8"/>
      <c r="IJ15" s="8"/>
      <c r="IK15" s="8"/>
      <c r="IL15" s="8"/>
      <c r="IM15" s="8"/>
      <c r="IN15" s="8"/>
      <c r="IO15" s="8"/>
      <c r="IP15" s="8"/>
      <c r="IQ15" s="8"/>
      <c r="IR15" s="8"/>
      <c r="IS15" s="8"/>
      <c r="IT15" s="8"/>
      <c r="IU15" s="8"/>
      <c r="IV15" s="8"/>
    </row>
    <row r="16" spans="1:256" ht="15.5">
      <c r="A16" s="12"/>
      <c r="B16" s="24"/>
      <c r="C16" s="24"/>
      <c r="D16" s="24"/>
      <c r="E16" s="24"/>
      <c r="F16" s="27"/>
      <c r="G16" s="25"/>
      <c r="H16" s="23"/>
      <c r="I16" s="10"/>
      <c r="J16" s="6"/>
      <c r="K16" s="18"/>
      <c r="L16" s="29"/>
      <c r="M16" s="29"/>
      <c r="N16" s="29"/>
      <c r="O16" s="30"/>
      <c r="P16" s="31"/>
      <c r="Q16" s="6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8"/>
      <c r="EF16" s="8"/>
      <c r="EG16" s="8"/>
      <c r="EH16" s="8"/>
      <c r="EI16" s="8"/>
      <c r="EJ16" s="8"/>
      <c r="EK16" s="8"/>
      <c r="EL16" s="8"/>
      <c r="EM16" s="8"/>
      <c r="EN16" s="8"/>
      <c r="EO16" s="8"/>
      <c r="EP16" s="8"/>
      <c r="EQ16" s="8"/>
      <c r="ER16" s="8"/>
      <c r="ES16" s="8"/>
      <c r="ET16" s="8"/>
      <c r="EU16" s="8"/>
      <c r="EV16" s="8"/>
      <c r="EW16" s="8"/>
      <c r="EX16" s="8"/>
      <c r="EY16" s="8"/>
      <c r="EZ16" s="8"/>
      <c r="FA16" s="8"/>
      <c r="FB16" s="8"/>
      <c r="FC16" s="8"/>
      <c r="FD16" s="8"/>
      <c r="FE16" s="8"/>
      <c r="FF16" s="8"/>
      <c r="FG16" s="8"/>
      <c r="FH16" s="8"/>
      <c r="FI16" s="8"/>
      <c r="FJ16" s="8"/>
      <c r="FK16" s="8"/>
      <c r="FL16" s="8"/>
      <c r="FM16" s="8"/>
      <c r="FN16" s="8"/>
      <c r="FO16" s="8"/>
      <c r="FP16" s="8"/>
      <c r="FQ16" s="8"/>
      <c r="FR16" s="8"/>
      <c r="FS16" s="8"/>
      <c r="FT16" s="8"/>
      <c r="FU16" s="8"/>
      <c r="FV16" s="8"/>
      <c r="FW16" s="8"/>
      <c r="FX16" s="8"/>
      <c r="FY16" s="8"/>
      <c r="FZ16" s="8"/>
      <c r="GA16" s="8"/>
      <c r="GB16" s="8"/>
      <c r="GC16" s="8"/>
      <c r="GD16" s="8"/>
      <c r="GE16" s="8"/>
      <c r="GF16" s="8"/>
      <c r="GG16" s="8"/>
      <c r="GH16" s="8"/>
      <c r="GI16" s="8"/>
      <c r="GJ16" s="8"/>
      <c r="GK16" s="8"/>
      <c r="GL16" s="8"/>
      <c r="GM16" s="8"/>
      <c r="GN16" s="8"/>
      <c r="GO16" s="8"/>
      <c r="GP16" s="8"/>
      <c r="GQ16" s="8"/>
      <c r="GR16" s="8"/>
      <c r="GS16" s="8"/>
      <c r="GT16" s="8"/>
      <c r="GU16" s="8"/>
      <c r="GV16" s="8"/>
      <c r="GW16" s="8"/>
      <c r="GX16" s="8"/>
      <c r="GY16" s="8"/>
      <c r="GZ16" s="8"/>
      <c r="HA16" s="8"/>
      <c r="HB16" s="8"/>
      <c r="HC16" s="8"/>
      <c r="HD16" s="8"/>
      <c r="HE16" s="8"/>
      <c r="HF16" s="8"/>
      <c r="HG16" s="8"/>
      <c r="HH16" s="8"/>
      <c r="HI16" s="8"/>
      <c r="HJ16" s="8"/>
      <c r="HK16" s="8"/>
      <c r="HL16" s="8"/>
      <c r="HM16" s="8"/>
      <c r="HN16" s="8"/>
      <c r="HO16" s="8"/>
      <c r="HP16" s="8"/>
      <c r="HQ16" s="8"/>
      <c r="HR16" s="8"/>
      <c r="HS16" s="8"/>
      <c r="HT16" s="8"/>
      <c r="HU16" s="8"/>
      <c r="HV16" s="8"/>
      <c r="HW16" s="8"/>
      <c r="HX16" s="8"/>
      <c r="HY16" s="8"/>
      <c r="HZ16" s="8"/>
      <c r="IA16" s="8"/>
      <c r="IB16" s="8"/>
      <c r="IC16" s="8"/>
      <c r="ID16" s="8"/>
      <c r="IE16" s="8"/>
      <c r="IF16" s="8"/>
      <c r="IG16" s="8"/>
      <c r="IH16" s="8"/>
      <c r="II16" s="8"/>
      <c r="IJ16" s="8"/>
      <c r="IK16" s="8"/>
      <c r="IL16" s="8"/>
      <c r="IM16" s="8"/>
      <c r="IN16" s="8"/>
      <c r="IO16" s="8"/>
      <c r="IP16" s="8"/>
      <c r="IQ16" s="8"/>
      <c r="IR16" s="8"/>
      <c r="IS16" s="8"/>
      <c r="IT16" s="8"/>
      <c r="IU16" s="8"/>
      <c r="IV16" s="8"/>
    </row>
    <row r="17" spans="1:256" ht="43.5" customHeight="1" thickBot="1">
      <c r="A17" s="12"/>
      <c r="B17" s="24"/>
      <c r="C17" s="24"/>
      <c r="D17" s="24"/>
      <c r="E17" s="24"/>
      <c r="F17" s="27"/>
      <c r="G17" s="25"/>
      <c r="H17" s="23"/>
      <c r="I17" s="10"/>
      <c r="J17" s="6"/>
      <c r="K17" s="32"/>
      <c r="L17" s="29"/>
      <c r="M17" s="29"/>
      <c r="N17" s="29"/>
      <c r="O17" s="30"/>
      <c r="P17" s="31"/>
      <c r="Q17" s="6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  <c r="DX17" s="8"/>
      <c r="DY17" s="8"/>
      <c r="DZ17" s="8"/>
      <c r="EA17" s="8"/>
      <c r="EB17" s="8"/>
      <c r="EC17" s="8"/>
      <c r="ED17" s="8"/>
      <c r="EE17" s="8"/>
      <c r="EF17" s="8"/>
      <c r="EG17" s="8"/>
      <c r="EH17" s="8"/>
      <c r="EI17" s="8"/>
      <c r="EJ17" s="8"/>
      <c r="EK17" s="8"/>
      <c r="EL17" s="8"/>
      <c r="EM17" s="8"/>
      <c r="EN17" s="8"/>
      <c r="EO17" s="8"/>
      <c r="EP17" s="8"/>
      <c r="EQ17" s="8"/>
      <c r="ER17" s="8"/>
      <c r="ES17" s="8"/>
      <c r="ET17" s="8"/>
      <c r="EU17" s="8"/>
      <c r="EV17" s="8"/>
      <c r="EW17" s="8"/>
      <c r="EX17" s="8"/>
      <c r="EY17" s="8"/>
      <c r="EZ17" s="8"/>
      <c r="FA17" s="8"/>
      <c r="FB17" s="8"/>
      <c r="FC17" s="8"/>
      <c r="FD17" s="8"/>
      <c r="FE17" s="8"/>
      <c r="FF17" s="8"/>
      <c r="FG17" s="8"/>
      <c r="FH17" s="8"/>
      <c r="FI17" s="8"/>
      <c r="FJ17" s="8"/>
      <c r="FK17" s="8"/>
      <c r="FL17" s="8"/>
      <c r="FM17" s="8"/>
      <c r="FN17" s="8"/>
      <c r="FO17" s="8"/>
      <c r="FP17" s="8"/>
      <c r="FQ17" s="8"/>
      <c r="FR17" s="8"/>
      <c r="FS17" s="8"/>
      <c r="FT17" s="8"/>
      <c r="FU17" s="8"/>
      <c r="FV17" s="8"/>
      <c r="FW17" s="8"/>
      <c r="FX17" s="8"/>
      <c r="FY17" s="8"/>
      <c r="FZ17" s="8"/>
      <c r="GA17" s="8"/>
      <c r="GB17" s="8"/>
      <c r="GC17" s="8"/>
      <c r="GD17" s="8"/>
      <c r="GE17" s="8"/>
      <c r="GF17" s="8"/>
      <c r="GG17" s="8"/>
      <c r="GH17" s="8"/>
      <c r="GI17" s="8"/>
      <c r="GJ17" s="8"/>
      <c r="GK17" s="8"/>
      <c r="GL17" s="8"/>
      <c r="GM17" s="8"/>
      <c r="GN17" s="8"/>
      <c r="GO17" s="8"/>
      <c r="GP17" s="8"/>
      <c r="GQ17" s="8"/>
      <c r="GR17" s="8"/>
      <c r="GS17" s="8"/>
      <c r="GT17" s="8"/>
      <c r="GU17" s="8"/>
      <c r="GV17" s="8"/>
      <c r="GW17" s="8"/>
      <c r="GX17" s="8"/>
      <c r="GY17" s="8"/>
      <c r="GZ17" s="8"/>
      <c r="HA17" s="8"/>
      <c r="HB17" s="8"/>
      <c r="HC17" s="8"/>
      <c r="HD17" s="8"/>
      <c r="HE17" s="8"/>
      <c r="HF17" s="8"/>
      <c r="HG17" s="8"/>
      <c r="HH17" s="8"/>
      <c r="HI17" s="8"/>
      <c r="HJ17" s="8"/>
      <c r="HK17" s="8"/>
      <c r="HL17" s="8"/>
      <c r="HM17" s="8"/>
      <c r="HN17" s="8"/>
      <c r="HO17" s="8"/>
      <c r="HP17" s="8"/>
      <c r="HQ17" s="8"/>
      <c r="HR17" s="8"/>
      <c r="HS17" s="8"/>
      <c r="HT17" s="8"/>
      <c r="HU17" s="8"/>
      <c r="HV17" s="8"/>
      <c r="HW17" s="8"/>
      <c r="HX17" s="8"/>
      <c r="HY17" s="8"/>
      <c r="HZ17" s="8"/>
      <c r="IA17" s="8"/>
      <c r="IB17" s="8"/>
      <c r="IC17" s="8"/>
      <c r="ID17" s="8"/>
      <c r="IE17" s="8"/>
      <c r="IF17" s="8"/>
      <c r="IG17" s="8"/>
      <c r="IH17" s="8"/>
      <c r="II17" s="8"/>
      <c r="IJ17" s="8"/>
      <c r="IK17" s="8"/>
      <c r="IL17" s="8"/>
      <c r="IM17" s="8"/>
      <c r="IN17" s="8"/>
      <c r="IO17" s="8"/>
      <c r="IP17" s="8"/>
      <c r="IQ17" s="8"/>
      <c r="IR17" s="8"/>
      <c r="IS17" s="8"/>
      <c r="IT17" s="8"/>
      <c r="IU17" s="8"/>
      <c r="IV17" s="8"/>
    </row>
    <row r="18" spans="1:256" ht="17.5">
      <c r="A18" s="12"/>
      <c r="B18" s="22" t="s">
        <v>6</v>
      </c>
      <c r="C18" s="22"/>
      <c r="D18" s="22"/>
      <c r="E18" s="22"/>
      <c r="F18" s="27" t="s">
        <v>7</v>
      </c>
      <c r="G18" s="4"/>
      <c r="H18" s="33" t="s">
        <v>8</v>
      </c>
      <c r="I18" s="34"/>
      <c r="J18" s="35" t="s">
        <v>9</v>
      </c>
      <c r="K18" s="36">
        <f>K20+K21+K22</f>
        <v>2805379.9691568795</v>
      </c>
      <c r="L18" s="5"/>
      <c r="M18" s="5"/>
      <c r="N18" s="6"/>
      <c r="O18" s="37"/>
      <c r="P18" s="37"/>
      <c r="Q18" s="3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J18" s="8"/>
      <c r="EK18" s="8"/>
      <c r="EL18" s="8"/>
      <c r="EM18" s="8"/>
      <c r="EN18" s="8"/>
      <c r="EO18" s="8"/>
      <c r="EP18" s="8"/>
      <c r="EQ18" s="8"/>
      <c r="ER18" s="8"/>
      <c r="ES18" s="8"/>
      <c r="ET18" s="8"/>
      <c r="EU18" s="8"/>
      <c r="EV18" s="8"/>
      <c r="EW18" s="8"/>
      <c r="EX18" s="8"/>
      <c r="EY18" s="8"/>
      <c r="EZ18" s="8"/>
      <c r="FA18" s="8"/>
      <c r="FB18" s="8"/>
      <c r="FC18" s="8"/>
      <c r="FD18" s="8"/>
      <c r="FE18" s="8"/>
      <c r="FF18" s="8"/>
      <c r="FG18" s="8"/>
      <c r="FH18" s="8"/>
      <c r="FI18" s="8"/>
      <c r="FJ18" s="8"/>
      <c r="FK18" s="8"/>
      <c r="FL18" s="8"/>
      <c r="FM18" s="8"/>
      <c r="FN18" s="8"/>
      <c r="FO18" s="8"/>
      <c r="FP18" s="8"/>
      <c r="FQ18" s="8"/>
      <c r="FR18" s="8"/>
      <c r="FS18" s="8"/>
      <c r="FT18" s="8"/>
      <c r="FU18" s="8"/>
      <c r="FV18" s="8"/>
      <c r="FW18" s="8"/>
      <c r="FX18" s="8"/>
      <c r="FY18" s="8"/>
      <c r="FZ18" s="8"/>
      <c r="GA18" s="8"/>
      <c r="GB18" s="8"/>
      <c r="GC18" s="8"/>
      <c r="GD18" s="8"/>
      <c r="GE18" s="8"/>
      <c r="GF18" s="8"/>
      <c r="GG18" s="8"/>
      <c r="GH18" s="8"/>
      <c r="GI18" s="8"/>
      <c r="GJ18" s="8"/>
      <c r="GK18" s="8"/>
      <c r="GL18" s="8"/>
      <c r="GM18" s="8"/>
      <c r="GN18" s="8"/>
      <c r="GO18" s="8"/>
      <c r="GP18" s="8"/>
      <c r="GQ18" s="8"/>
      <c r="GR18" s="8"/>
      <c r="GS18" s="8"/>
      <c r="GT18" s="8"/>
      <c r="GU18" s="8"/>
      <c r="GV18" s="8"/>
      <c r="GW18" s="8"/>
      <c r="GX18" s="8"/>
      <c r="GY18" s="8"/>
      <c r="GZ18" s="8"/>
      <c r="HA18" s="8"/>
      <c r="HB18" s="8"/>
      <c r="HC18" s="8"/>
      <c r="HD18" s="8"/>
      <c r="HE18" s="8"/>
      <c r="HF18" s="8"/>
      <c r="HG18" s="8"/>
      <c r="HH18" s="8"/>
      <c r="HI18" s="8"/>
      <c r="HJ18" s="8"/>
      <c r="HK18" s="8"/>
      <c r="HL18" s="8"/>
      <c r="HM18" s="8"/>
      <c r="HN18" s="8"/>
      <c r="HO18" s="8"/>
      <c r="HP18" s="8"/>
      <c r="HQ18" s="8"/>
      <c r="HR18" s="8"/>
      <c r="HS18" s="8"/>
      <c r="HT18" s="8"/>
      <c r="HU18" s="8"/>
      <c r="HV18" s="8"/>
      <c r="HW18" s="8"/>
      <c r="HX18" s="8"/>
      <c r="HY18" s="8"/>
      <c r="HZ18" s="8"/>
      <c r="IA18" s="8"/>
      <c r="IB18" s="8"/>
      <c r="IC18" s="8"/>
      <c r="ID18" s="8"/>
      <c r="IE18" s="8"/>
      <c r="IF18" s="8"/>
      <c r="IG18" s="8"/>
      <c r="IH18" s="8"/>
      <c r="II18" s="8"/>
      <c r="IJ18" s="8"/>
      <c r="IK18" s="8"/>
      <c r="IL18" s="8"/>
      <c r="IM18" s="8"/>
      <c r="IN18" s="8"/>
      <c r="IO18" s="8"/>
      <c r="IP18" s="8"/>
      <c r="IQ18" s="8"/>
      <c r="IR18" s="8"/>
      <c r="IS18" s="8"/>
      <c r="IT18" s="8"/>
      <c r="IU18" s="8"/>
      <c r="IV18" s="8"/>
    </row>
    <row r="19" spans="1:256" ht="15.5">
      <c r="A19" s="12"/>
      <c r="B19" s="22" t="s">
        <v>10</v>
      </c>
      <c r="C19" s="22"/>
      <c r="D19" s="22"/>
      <c r="E19" s="22"/>
      <c r="F19" s="39">
        <v>86</v>
      </c>
      <c r="G19" s="23"/>
      <c r="H19" s="40" t="s">
        <v>11</v>
      </c>
      <c r="I19" s="41"/>
      <c r="J19" s="42"/>
      <c r="K19" s="43"/>
      <c r="L19" s="5"/>
      <c r="M19" s="5"/>
      <c r="N19" s="6"/>
      <c r="O19" s="6"/>
      <c r="P19" s="6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8"/>
      <c r="EQ19" s="8"/>
      <c r="ER19" s="8"/>
      <c r="ES19" s="8"/>
      <c r="ET19" s="8"/>
      <c r="EU19" s="8"/>
      <c r="EV19" s="8"/>
      <c r="EW19" s="8"/>
      <c r="EX19" s="8"/>
      <c r="EY19" s="8"/>
      <c r="EZ19" s="8"/>
      <c r="FA19" s="8"/>
      <c r="FB19" s="8"/>
      <c r="FC19" s="8"/>
      <c r="FD19" s="8"/>
      <c r="FE19" s="8"/>
      <c r="FF19" s="8"/>
      <c r="FG19" s="8"/>
      <c r="FH19" s="8"/>
      <c r="FI19" s="8"/>
      <c r="FJ19" s="8"/>
      <c r="FK19" s="8"/>
      <c r="FL19" s="8"/>
      <c r="FM19" s="8"/>
      <c r="FN19" s="8"/>
      <c r="FO19" s="8"/>
      <c r="FP19" s="8"/>
      <c r="FQ19" s="8"/>
      <c r="FR19" s="8"/>
      <c r="FS19" s="8"/>
      <c r="FT19" s="8"/>
      <c r="FU19" s="8"/>
      <c r="FV19" s="8"/>
      <c r="FW19" s="8"/>
      <c r="FX19" s="8"/>
      <c r="FY19" s="8"/>
      <c r="FZ19" s="8"/>
      <c r="GA19" s="8"/>
      <c r="GB19" s="8"/>
      <c r="GC19" s="8"/>
      <c r="GD19" s="8"/>
      <c r="GE19" s="8"/>
      <c r="GF19" s="8"/>
      <c r="GG19" s="8"/>
      <c r="GH19" s="8"/>
      <c r="GI19" s="8"/>
      <c r="GJ19" s="8"/>
      <c r="GK19" s="8"/>
      <c r="GL19" s="8"/>
      <c r="GM19" s="8"/>
      <c r="GN19" s="8"/>
      <c r="GO19" s="8"/>
      <c r="GP19" s="8"/>
      <c r="GQ19" s="8"/>
      <c r="GR19" s="8"/>
      <c r="GS19" s="8"/>
      <c r="GT19" s="8"/>
      <c r="GU19" s="8"/>
      <c r="GV19" s="8"/>
      <c r="GW19" s="8"/>
      <c r="GX19" s="8"/>
      <c r="GY19" s="8"/>
      <c r="GZ19" s="8"/>
      <c r="HA19" s="8"/>
      <c r="HB19" s="8"/>
      <c r="HC19" s="8"/>
      <c r="HD19" s="8"/>
      <c r="HE19" s="8"/>
      <c r="HF19" s="8"/>
      <c r="HG19" s="8"/>
      <c r="HH19" s="8"/>
      <c r="HI19" s="8"/>
      <c r="HJ19" s="8"/>
      <c r="HK19" s="8"/>
      <c r="HL19" s="8"/>
      <c r="HM19" s="8"/>
      <c r="HN19" s="8"/>
      <c r="HO19" s="8"/>
      <c r="HP19" s="8"/>
      <c r="HQ19" s="8"/>
      <c r="HR19" s="8"/>
      <c r="HS19" s="8"/>
      <c r="HT19" s="8"/>
      <c r="HU19" s="8"/>
      <c r="HV19" s="8"/>
      <c r="HW19" s="8"/>
      <c r="HX19" s="8"/>
      <c r="HY19" s="8"/>
      <c r="HZ19" s="8"/>
      <c r="IA19" s="8"/>
      <c r="IB19" s="8"/>
      <c r="IC19" s="8"/>
      <c r="ID19" s="8"/>
      <c r="IE19" s="8"/>
      <c r="IF19" s="8"/>
      <c r="IG19" s="8"/>
      <c r="IH19" s="8"/>
      <c r="II19" s="8"/>
      <c r="IJ19" s="8"/>
      <c r="IK19" s="8"/>
      <c r="IL19" s="8"/>
      <c r="IM19" s="8"/>
      <c r="IN19" s="8"/>
      <c r="IO19" s="8"/>
      <c r="IP19" s="8"/>
      <c r="IQ19" s="8"/>
      <c r="IR19" s="8"/>
      <c r="IS19" s="8"/>
      <c r="IT19" s="8"/>
      <c r="IU19" s="8"/>
      <c r="IV19" s="8"/>
    </row>
    <row r="20" spans="1:256" ht="15.5">
      <c r="A20" s="12"/>
      <c r="B20" s="22" t="s">
        <v>12</v>
      </c>
      <c r="C20" s="22"/>
      <c r="D20" s="22"/>
      <c r="E20" s="44">
        <v>6.1499999999999999E-2</v>
      </c>
      <c r="F20" s="45">
        <v>6.0000000000000001E-3</v>
      </c>
      <c r="G20" s="46">
        <f>E20+F20</f>
        <v>6.7500000000000004E-2</v>
      </c>
      <c r="H20" s="40" t="s">
        <v>13</v>
      </c>
      <c r="I20" s="41"/>
      <c r="J20" s="42" t="s">
        <v>9</v>
      </c>
      <c r="K20" s="43">
        <f>$H$26</f>
        <v>2805379.9691568795</v>
      </c>
      <c r="L20" s="5"/>
      <c r="M20" s="5"/>
      <c r="N20" s="6"/>
      <c r="O20" s="6"/>
      <c r="P20" s="6"/>
      <c r="Q20" s="47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  <c r="ED20" s="8"/>
      <c r="EE20" s="8"/>
      <c r="EF20" s="8"/>
      <c r="EG20" s="8"/>
      <c r="EH20" s="8"/>
      <c r="EI20" s="8"/>
      <c r="EJ20" s="8"/>
      <c r="EK20" s="8"/>
      <c r="EL20" s="8"/>
      <c r="EM20" s="8"/>
      <c r="EN20" s="8"/>
      <c r="EO20" s="8"/>
      <c r="EP20" s="8"/>
      <c r="EQ20" s="8"/>
      <c r="ER20" s="8"/>
      <c r="ES20" s="8"/>
      <c r="ET20" s="8"/>
      <c r="EU20" s="8"/>
      <c r="EV20" s="8"/>
      <c r="EW20" s="8"/>
      <c r="EX20" s="8"/>
      <c r="EY20" s="8"/>
      <c r="EZ20" s="8"/>
      <c r="FA20" s="8"/>
      <c r="FB20" s="8"/>
      <c r="FC20" s="8"/>
      <c r="FD20" s="8"/>
      <c r="FE20" s="8"/>
      <c r="FF20" s="8"/>
      <c r="FG20" s="8"/>
      <c r="FH20" s="8"/>
      <c r="FI20" s="8"/>
      <c r="FJ20" s="8"/>
      <c r="FK20" s="8"/>
      <c r="FL20" s="8"/>
      <c r="FM20" s="8"/>
      <c r="FN20" s="8"/>
      <c r="FO20" s="8"/>
      <c r="FP20" s="8"/>
      <c r="FQ20" s="8"/>
      <c r="FR20" s="8"/>
      <c r="FS20" s="8"/>
      <c r="FT20" s="8"/>
      <c r="FU20" s="8"/>
      <c r="FV20" s="8"/>
      <c r="FW20" s="8"/>
      <c r="FX20" s="8"/>
      <c r="FY20" s="8"/>
      <c r="FZ20" s="8"/>
      <c r="GA20" s="8"/>
      <c r="GB20" s="8"/>
      <c r="GC20" s="8"/>
      <c r="GD20" s="8"/>
      <c r="GE20" s="8"/>
      <c r="GF20" s="8"/>
      <c r="GG20" s="8"/>
      <c r="GH20" s="8"/>
      <c r="GI20" s="8"/>
      <c r="GJ20" s="8"/>
      <c r="GK20" s="8"/>
      <c r="GL20" s="8"/>
      <c r="GM20" s="8"/>
      <c r="GN20" s="8"/>
      <c r="GO20" s="8"/>
      <c r="GP20" s="8"/>
      <c r="GQ20" s="8"/>
      <c r="GR20" s="8"/>
      <c r="GS20" s="8"/>
      <c r="GT20" s="8"/>
      <c r="GU20" s="8"/>
      <c r="GV20" s="8"/>
      <c r="GW20" s="8"/>
      <c r="GX20" s="8"/>
      <c r="GY20" s="8"/>
      <c r="GZ20" s="8"/>
      <c r="HA20" s="8"/>
      <c r="HB20" s="8"/>
      <c r="HC20" s="8"/>
      <c r="HD20" s="8"/>
      <c r="HE20" s="8"/>
      <c r="HF20" s="8"/>
      <c r="HG20" s="8"/>
      <c r="HH20" s="8"/>
      <c r="HI20" s="8"/>
      <c r="HJ20" s="8"/>
      <c r="HK20" s="8"/>
      <c r="HL20" s="8"/>
      <c r="HM20" s="8"/>
      <c r="HN20" s="8"/>
      <c r="HO20" s="8"/>
      <c r="HP20" s="8"/>
      <c r="HQ20" s="8"/>
      <c r="HR20" s="8"/>
      <c r="HS20" s="8"/>
      <c r="HT20" s="8"/>
      <c r="HU20" s="8"/>
      <c r="HV20" s="8"/>
      <c r="HW20" s="8"/>
      <c r="HX20" s="8"/>
      <c r="HY20" s="8"/>
      <c r="HZ20" s="8"/>
      <c r="IA20" s="8"/>
      <c r="IB20" s="8"/>
      <c r="IC20" s="8"/>
      <c r="ID20" s="8"/>
      <c r="IE20" s="8"/>
      <c r="IF20" s="8"/>
      <c r="IG20" s="8"/>
      <c r="IH20" s="8"/>
      <c r="II20" s="8"/>
      <c r="IJ20" s="8"/>
      <c r="IK20" s="8"/>
      <c r="IL20" s="8"/>
      <c r="IM20" s="8"/>
      <c r="IN20" s="8"/>
      <c r="IO20" s="8"/>
      <c r="IP20" s="8"/>
      <c r="IQ20" s="8"/>
      <c r="IR20" s="8"/>
      <c r="IS20" s="8"/>
      <c r="IT20" s="8"/>
      <c r="IU20" s="8"/>
      <c r="IV20" s="8"/>
    </row>
    <row r="21" spans="1:256" ht="16" thickBot="1">
      <c r="A21" s="12"/>
      <c r="B21" s="22" t="s">
        <v>14</v>
      </c>
      <c r="C21" s="22"/>
      <c r="D21" s="22"/>
      <c r="E21" s="48">
        <v>0</v>
      </c>
      <c r="F21" s="24"/>
      <c r="G21" s="46"/>
      <c r="H21" s="49" t="s">
        <v>15</v>
      </c>
      <c r="I21" s="50"/>
      <c r="J21" s="51" t="s">
        <v>9</v>
      </c>
      <c r="K21" s="52">
        <f>E21+J26</f>
        <v>0</v>
      </c>
      <c r="L21" s="5"/>
      <c r="M21" s="5"/>
      <c r="N21" s="6"/>
      <c r="O21" s="6"/>
      <c r="P21" s="6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  <c r="ED21" s="8"/>
      <c r="EE21" s="8"/>
      <c r="EF21" s="8"/>
      <c r="EG21" s="8"/>
      <c r="EH21" s="8"/>
      <c r="EI21" s="8"/>
      <c r="EJ21" s="8"/>
      <c r="EK21" s="8"/>
      <c r="EL21" s="8"/>
      <c r="EM21" s="8"/>
      <c r="EN21" s="8"/>
      <c r="EO21" s="8"/>
      <c r="EP21" s="8"/>
      <c r="EQ21" s="8"/>
      <c r="ER21" s="8"/>
      <c r="ES21" s="8"/>
      <c r="ET21" s="8"/>
      <c r="EU21" s="8"/>
      <c r="EV21" s="8"/>
      <c r="EW21" s="8"/>
      <c r="EX21" s="8"/>
      <c r="EY21" s="8"/>
      <c r="EZ21" s="8"/>
      <c r="FA21" s="8"/>
      <c r="FB21" s="8"/>
      <c r="FC21" s="8"/>
      <c r="FD21" s="8"/>
      <c r="FE21" s="8"/>
      <c r="FF21" s="8"/>
      <c r="FG21" s="8"/>
      <c r="FH21" s="8"/>
      <c r="FI21" s="8"/>
      <c r="FJ21" s="8"/>
      <c r="FK21" s="8"/>
      <c r="FL21" s="8"/>
      <c r="FM21" s="8"/>
      <c r="FN21" s="8"/>
      <c r="FO21" s="8"/>
      <c r="FP21" s="8"/>
      <c r="FQ21" s="8"/>
      <c r="FR21" s="8"/>
      <c r="FS21" s="8"/>
      <c r="FT21" s="8"/>
      <c r="FU21" s="8"/>
      <c r="FV21" s="8"/>
      <c r="FW21" s="8"/>
      <c r="FX21" s="8"/>
      <c r="FY21" s="8"/>
      <c r="FZ21" s="8"/>
      <c r="GA21" s="8"/>
      <c r="GB21" s="8"/>
      <c r="GC21" s="8"/>
      <c r="GD21" s="8"/>
      <c r="GE21" s="8"/>
      <c r="GF21" s="8"/>
      <c r="GG21" s="8"/>
      <c r="GH21" s="8"/>
      <c r="GI21" s="8"/>
      <c r="GJ21" s="8"/>
      <c r="GK21" s="8"/>
      <c r="GL21" s="8"/>
      <c r="GM21" s="8"/>
      <c r="GN21" s="8"/>
      <c r="GO21" s="8"/>
      <c r="GP21" s="8"/>
      <c r="GQ21" s="8"/>
      <c r="GR21" s="8"/>
      <c r="GS21" s="8"/>
      <c r="GT21" s="8"/>
      <c r="GU21" s="8"/>
      <c r="GV21" s="8"/>
      <c r="GW21" s="8"/>
      <c r="GX21" s="8"/>
      <c r="GY21" s="8"/>
      <c r="GZ21" s="8"/>
      <c r="HA21" s="8"/>
      <c r="HB21" s="8"/>
      <c r="HC21" s="8"/>
      <c r="HD21" s="8"/>
      <c r="HE21" s="8"/>
      <c r="HF21" s="8"/>
      <c r="HG21" s="8"/>
      <c r="HH21" s="8"/>
      <c r="HI21" s="8"/>
      <c r="HJ21" s="8"/>
      <c r="HK21" s="8"/>
      <c r="HL21" s="8"/>
      <c r="HM21" s="8"/>
      <c r="HN21" s="8"/>
      <c r="HO21" s="8"/>
      <c r="HP21" s="8"/>
      <c r="HQ21" s="8"/>
      <c r="HR21" s="8"/>
      <c r="HS21" s="8"/>
      <c r="HT21" s="8"/>
      <c r="HU21" s="8"/>
      <c r="HV21" s="8"/>
      <c r="HW21" s="8"/>
      <c r="HX21" s="8"/>
      <c r="HY21" s="8"/>
      <c r="HZ21" s="8"/>
      <c r="IA21" s="8"/>
      <c r="IB21" s="8"/>
      <c r="IC21" s="8"/>
      <c r="ID21" s="8"/>
      <c r="IE21" s="8"/>
      <c r="IF21" s="8"/>
      <c r="IG21" s="8"/>
      <c r="IH21" s="8"/>
      <c r="II21" s="8"/>
      <c r="IJ21" s="8"/>
      <c r="IK21" s="8"/>
      <c r="IL21" s="8"/>
      <c r="IM21" s="8"/>
      <c r="IN21" s="8"/>
      <c r="IO21" s="8"/>
      <c r="IP21" s="8"/>
      <c r="IQ21" s="8"/>
      <c r="IR21" s="8"/>
      <c r="IS21" s="8"/>
      <c r="IT21" s="8"/>
      <c r="IU21" s="8"/>
      <c r="IV21" s="8"/>
    </row>
    <row r="22" spans="1:256" ht="14">
      <c r="A22" s="53"/>
      <c r="B22" s="22"/>
      <c r="C22" s="22"/>
      <c r="D22" s="22"/>
      <c r="E22" s="54"/>
      <c r="F22" s="46"/>
      <c r="G22" s="55"/>
      <c r="H22" s="56" t="s">
        <v>16</v>
      </c>
      <c r="I22" s="56"/>
      <c r="J22" s="57" t="s">
        <v>16</v>
      </c>
      <c r="K22" s="58"/>
      <c r="L22" s="59"/>
      <c r="M22" s="59"/>
      <c r="N22" s="58"/>
      <c r="O22" s="58"/>
      <c r="P22" s="60"/>
    </row>
    <row r="23" spans="1:256">
      <c r="A23" s="53"/>
      <c r="B23" s="61"/>
      <c r="C23" s="62"/>
      <c r="D23" s="55"/>
      <c r="E23" s="55"/>
      <c r="F23" s="55"/>
      <c r="G23" s="55"/>
      <c r="H23" s="63"/>
      <c r="I23" s="61"/>
      <c r="J23" s="61"/>
      <c r="K23" s="58"/>
      <c r="L23" s="59"/>
      <c r="M23" s="59"/>
      <c r="N23" s="58"/>
      <c r="O23" s="58"/>
      <c r="P23" s="58"/>
    </row>
    <row r="24" spans="1:256">
      <c r="B24" s="65" t="s">
        <v>17</v>
      </c>
      <c r="C24" s="66" t="s">
        <v>18</v>
      </c>
      <c r="D24" s="67" t="s">
        <v>19</v>
      </c>
      <c r="E24" s="67" t="s">
        <v>20</v>
      </c>
      <c r="F24" s="67" t="s">
        <v>21</v>
      </c>
      <c r="G24" s="68" t="s">
        <v>22</v>
      </c>
      <c r="H24" s="65" t="s">
        <v>23</v>
      </c>
      <c r="I24" s="69" t="s">
        <v>24</v>
      </c>
      <c r="J24" s="70" t="s">
        <v>25</v>
      </c>
      <c r="K24" s="71" t="s">
        <v>26</v>
      </c>
    </row>
    <row r="25" spans="1:256">
      <c r="B25" s="65" t="s">
        <v>27</v>
      </c>
      <c r="C25" s="73"/>
      <c r="D25" s="74"/>
      <c r="E25" s="74"/>
      <c r="F25" s="74"/>
      <c r="G25" s="68"/>
      <c r="H25" s="68" t="s">
        <v>28</v>
      </c>
      <c r="I25" s="75"/>
      <c r="J25" s="76"/>
      <c r="K25" s="77"/>
    </row>
    <row r="26" spans="1:256">
      <c r="B26" s="78" t="s">
        <v>29</v>
      </c>
      <c r="C26" s="79"/>
      <c r="D26" s="80"/>
      <c r="E26" s="81"/>
      <c r="F26" s="82">
        <f>SUM(F167:F340)</f>
        <v>11552236.73</v>
      </c>
      <c r="G26" s="82">
        <f>SUM(G167:G340)</f>
        <v>11552236.729999991</v>
      </c>
      <c r="H26" s="82">
        <f>SUM(H167:H340)</f>
        <v>2805379.9691568795</v>
      </c>
      <c r="I26" s="82" t="e">
        <f>SUM(#REF!)</f>
        <v>#REF!</v>
      </c>
      <c r="J26" s="82">
        <f>SUM(J167:J340)</f>
        <v>0</v>
      </c>
      <c r="K26" s="82">
        <f>G26+H26+J26</f>
        <v>14357616.699156871</v>
      </c>
    </row>
    <row r="27" spans="1:256" hidden="1">
      <c r="A27"/>
      <c r="B27" s="83" t="s">
        <v>30</v>
      </c>
      <c r="C27" s="84">
        <f>G20</f>
        <v>6.7500000000000004E-2</v>
      </c>
      <c r="D27" s="85">
        <v>11</v>
      </c>
      <c r="E27" s="86">
        <f>F27</f>
        <v>0</v>
      </c>
      <c r="F27" s="87"/>
      <c r="G27" s="88"/>
      <c r="H27" s="89">
        <f t="shared" ref="H27:H90" si="0">C27*D27*E27/360</f>
        <v>0</v>
      </c>
      <c r="I27" s="89"/>
      <c r="J27" s="90"/>
      <c r="K27" s="90"/>
      <c r="M27" s="59"/>
    </row>
    <row r="28" spans="1:256" ht="13" hidden="1">
      <c r="A28"/>
      <c r="B28" s="83"/>
      <c r="C28" s="84">
        <f>G20</f>
        <v>6.7500000000000004E-2</v>
      </c>
      <c r="D28" s="91">
        <v>0</v>
      </c>
      <c r="E28" s="86">
        <f t="shared" ref="E28:E91" si="1">E27+F28-G27</f>
        <v>0</v>
      </c>
      <c r="F28" s="87"/>
      <c r="G28" s="88"/>
      <c r="H28" s="89">
        <f t="shared" si="0"/>
        <v>0</v>
      </c>
      <c r="I28" s="89"/>
      <c r="J28" s="90"/>
      <c r="K28" s="92"/>
      <c r="M28" s="59"/>
    </row>
    <row r="29" spans="1:256" ht="13" hidden="1">
      <c r="A29"/>
      <c r="B29" s="93" t="s">
        <v>31</v>
      </c>
      <c r="C29" s="94">
        <f>G20</f>
        <v>6.7500000000000004E-2</v>
      </c>
      <c r="D29" s="95">
        <v>30</v>
      </c>
      <c r="E29" s="86">
        <f t="shared" si="1"/>
        <v>0</v>
      </c>
      <c r="F29" s="87"/>
      <c r="G29" s="88"/>
      <c r="H29" s="87">
        <f t="shared" si="0"/>
        <v>0</v>
      </c>
      <c r="I29" s="87">
        <f>SUM(H27:H28)</f>
        <v>0</v>
      </c>
      <c r="J29" s="96"/>
      <c r="K29" s="97"/>
      <c r="M29" s="59"/>
    </row>
    <row r="30" spans="1:256" ht="13" hidden="1">
      <c r="A30"/>
      <c r="B30" s="93"/>
      <c r="C30" s="94">
        <f>C29</f>
        <v>6.7500000000000004E-2</v>
      </c>
      <c r="D30" s="95">
        <v>0</v>
      </c>
      <c r="E30" s="86">
        <f t="shared" si="1"/>
        <v>0</v>
      </c>
      <c r="F30" s="87"/>
      <c r="G30" s="88"/>
      <c r="H30" s="87">
        <f t="shared" si="0"/>
        <v>0</v>
      </c>
      <c r="I30" s="87"/>
      <c r="J30" s="96"/>
      <c r="K30" s="97"/>
      <c r="M30" s="59"/>
    </row>
    <row r="31" spans="1:256" ht="13" hidden="1">
      <c r="A31"/>
      <c r="B31" s="93" t="s">
        <v>32</v>
      </c>
      <c r="C31" s="98">
        <f t="shared" ref="C31:C51" si="2">C30</f>
        <v>6.7500000000000004E-2</v>
      </c>
      <c r="D31" s="99">
        <v>4</v>
      </c>
      <c r="E31" s="86">
        <f t="shared" si="1"/>
        <v>0</v>
      </c>
      <c r="F31" s="87"/>
      <c r="G31" s="88"/>
      <c r="H31" s="87">
        <f t="shared" si="0"/>
        <v>0</v>
      </c>
      <c r="I31" s="87"/>
      <c r="J31" s="96"/>
      <c r="K31" s="97"/>
      <c r="M31" s="59"/>
    </row>
    <row r="32" spans="1:256" ht="13" hidden="1">
      <c r="A32"/>
      <c r="B32" s="93"/>
      <c r="C32" s="98">
        <f t="shared" si="2"/>
        <v>6.7500000000000004E-2</v>
      </c>
      <c r="D32" s="95">
        <v>0</v>
      </c>
      <c r="E32" s="86">
        <f t="shared" si="1"/>
        <v>0</v>
      </c>
      <c r="F32" s="87"/>
      <c r="G32" s="88"/>
      <c r="H32" s="87">
        <f t="shared" si="0"/>
        <v>0</v>
      </c>
      <c r="I32" s="87"/>
      <c r="J32" s="96"/>
      <c r="K32" s="97"/>
      <c r="M32" s="59"/>
    </row>
    <row r="33" spans="1:13" hidden="1">
      <c r="A33"/>
      <c r="B33" s="93" t="s">
        <v>33</v>
      </c>
      <c r="C33" s="98">
        <f t="shared" si="2"/>
        <v>6.7500000000000004E-2</v>
      </c>
      <c r="D33" s="95">
        <v>31</v>
      </c>
      <c r="E33" s="86">
        <f t="shared" si="1"/>
        <v>0</v>
      </c>
      <c r="F33" s="87"/>
      <c r="G33" s="88"/>
      <c r="H33" s="87">
        <f t="shared" si="0"/>
        <v>0</v>
      </c>
      <c r="I33" s="87"/>
      <c r="J33" s="96"/>
      <c r="K33" s="96"/>
      <c r="M33" s="59"/>
    </row>
    <row r="34" spans="1:13" hidden="1">
      <c r="A34"/>
      <c r="B34" s="93"/>
      <c r="C34" s="98">
        <f t="shared" si="2"/>
        <v>6.7500000000000004E-2</v>
      </c>
      <c r="D34" s="95">
        <v>0</v>
      </c>
      <c r="E34" s="86">
        <f t="shared" si="1"/>
        <v>0</v>
      </c>
      <c r="F34" s="87"/>
      <c r="G34" s="88"/>
      <c r="H34" s="87">
        <f t="shared" si="0"/>
        <v>0</v>
      </c>
      <c r="I34" s="87"/>
      <c r="J34" s="96"/>
      <c r="K34" s="96"/>
      <c r="M34" s="59"/>
    </row>
    <row r="35" spans="1:13" ht="13" hidden="1">
      <c r="A35">
        <v>1</v>
      </c>
      <c r="B35" s="93" t="s">
        <v>34</v>
      </c>
      <c r="C35" s="98">
        <f t="shared" si="2"/>
        <v>6.7500000000000004E-2</v>
      </c>
      <c r="D35" s="95">
        <v>30</v>
      </c>
      <c r="E35" s="86">
        <f t="shared" si="1"/>
        <v>0</v>
      </c>
      <c r="F35" s="87"/>
      <c r="G35" s="88"/>
      <c r="H35" s="87">
        <f t="shared" si="0"/>
        <v>0</v>
      </c>
      <c r="I35" s="87">
        <f>SUM(H29:H34)</f>
        <v>0</v>
      </c>
      <c r="J35" s="96"/>
      <c r="K35" s="97">
        <f>SUM(G35:G56)</f>
        <v>0</v>
      </c>
      <c r="M35" s="59"/>
    </row>
    <row r="36" spans="1:13" ht="13" hidden="1">
      <c r="A36"/>
      <c r="B36" s="93"/>
      <c r="C36" s="98">
        <f t="shared" si="2"/>
        <v>6.7500000000000004E-2</v>
      </c>
      <c r="D36" s="95">
        <v>0</v>
      </c>
      <c r="E36" s="86">
        <f t="shared" si="1"/>
        <v>0</v>
      </c>
      <c r="F36" s="87"/>
      <c r="G36" s="88"/>
      <c r="H36" s="87">
        <f t="shared" si="0"/>
        <v>0</v>
      </c>
      <c r="I36" s="87"/>
      <c r="J36" s="96"/>
      <c r="K36" s="97"/>
      <c r="M36" s="59"/>
    </row>
    <row r="37" spans="1:13" ht="13" hidden="1">
      <c r="A37"/>
      <c r="B37" s="93" t="s">
        <v>35</v>
      </c>
      <c r="C37" s="98">
        <f t="shared" si="2"/>
        <v>6.7500000000000004E-2</v>
      </c>
      <c r="D37" s="95">
        <v>31</v>
      </c>
      <c r="E37" s="86">
        <f t="shared" si="1"/>
        <v>0</v>
      </c>
      <c r="F37" s="87"/>
      <c r="G37" s="88"/>
      <c r="H37" s="87">
        <f t="shared" si="0"/>
        <v>0</v>
      </c>
      <c r="I37" s="87"/>
      <c r="J37" s="96"/>
      <c r="K37" s="97"/>
      <c r="M37" s="59"/>
    </row>
    <row r="38" spans="1:13" hidden="1">
      <c r="A38"/>
      <c r="B38" s="93"/>
      <c r="C38" s="98">
        <f t="shared" si="2"/>
        <v>6.7500000000000004E-2</v>
      </c>
      <c r="D38" s="95">
        <v>0</v>
      </c>
      <c r="E38" s="86">
        <f t="shared" si="1"/>
        <v>0</v>
      </c>
      <c r="F38" s="87"/>
      <c r="G38" s="88"/>
      <c r="H38" s="87">
        <f t="shared" si="0"/>
        <v>0</v>
      </c>
      <c r="I38" s="87"/>
      <c r="J38" s="96"/>
      <c r="K38" s="96"/>
      <c r="M38" s="59"/>
    </row>
    <row r="39" spans="1:13" hidden="1">
      <c r="A39"/>
      <c r="B39" s="93" t="s">
        <v>36</v>
      </c>
      <c r="C39" s="98">
        <f t="shared" si="2"/>
        <v>6.7500000000000004E-2</v>
      </c>
      <c r="D39" s="95">
        <v>30</v>
      </c>
      <c r="E39" s="86">
        <f t="shared" si="1"/>
        <v>0</v>
      </c>
      <c r="F39" s="87"/>
      <c r="G39" s="88"/>
      <c r="H39" s="87">
        <f t="shared" si="0"/>
        <v>0</v>
      </c>
      <c r="I39" s="87"/>
      <c r="J39" s="96"/>
      <c r="K39" s="96"/>
      <c r="M39" s="59"/>
    </row>
    <row r="40" spans="1:13" hidden="1">
      <c r="A40"/>
      <c r="B40" s="93"/>
      <c r="C40" s="98">
        <f t="shared" si="2"/>
        <v>6.7500000000000004E-2</v>
      </c>
      <c r="D40" s="95">
        <v>0</v>
      </c>
      <c r="E40" s="86">
        <f t="shared" si="1"/>
        <v>0</v>
      </c>
      <c r="F40" s="87"/>
      <c r="G40" s="88"/>
      <c r="H40" s="87">
        <f t="shared" si="0"/>
        <v>0</v>
      </c>
      <c r="I40" s="87"/>
      <c r="J40" s="96"/>
      <c r="K40" s="96"/>
      <c r="M40" s="59"/>
    </row>
    <row r="41" spans="1:13" hidden="1">
      <c r="A41"/>
      <c r="B41" s="93" t="s">
        <v>37</v>
      </c>
      <c r="C41" s="98">
        <f t="shared" si="2"/>
        <v>6.7500000000000004E-2</v>
      </c>
      <c r="D41" s="95">
        <v>13</v>
      </c>
      <c r="E41" s="86">
        <f t="shared" si="1"/>
        <v>0</v>
      </c>
      <c r="F41" s="87"/>
      <c r="G41" s="88"/>
      <c r="H41" s="87">
        <f t="shared" si="0"/>
        <v>0</v>
      </c>
      <c r="I41" s="87">
        <f>SUM(H35:H40)</f>
        <v>0</v>
      </c>
      <c r="J41" s="96"/>
      <c r="K41" s="96"/>
      <c r="M41" s="59"/>
    </row>
    <row r="42" spans="1:13" hidden="1">
      <c r="A42"/>
      <c r="B42" s="93"/>
      <c r="C42" s="98">
        <f t="shared" si="2"/>
        <v>6.7500000000000004E-2</v>
      </c>
      <c r="D42" s="95">
        <v>0</v>
      </c>
      <c r="E42" s="86">
        <f t="shared" si="1"/>
        <v>0</v>
      </c>
      <c r="F42" s="87"/>
      <c r="G42" s="88"/>
      <c r="H42" s="87">
        <f t="shared" si="0"/>
        <v>0</v>
      </c>
      <c r="I42" s="87"/>
      <c r="J42" s="96"/>
      <c r="K42" s="96"/>
      <c r="M42" s="59"/>
    </row>
    <row r="43" spans="1:13" hidden="1">
      <c r="A43">
        <v>1</v>
      </c>
      <c r="B43" s="93" t="s">
        <v>38</v>
      </c>
      <c r="C43" s="98">
        <f t="shared" si="2"/>
        <v>6.7500000000000004E-2</v>
      </c>
      <c r="D43" s="95">
        <v>5</v>
      </c>
      <c r="E43" s="86">
        <f t="shared" si="1"/>
        <v>0</v>
      </c>
      <c r="F43" s="87"/>
      <c r="G43" s="88"/>
      <c r="H43" s="87">
        <f t="shared" si="0"/>
        <v>0</v>
      </c>
      <c r="I43" s="87"/>
      <c r="J43" s="96"/>
      <c r="K43" s="96"/>
      <c r="M43" s="59"/>
    </row>
    <row r="44" spans="1:13" hidden="1">
      <c r="A44"/>
      <c r="B44" s="93"/>
      <c r="C44" s="98">
        <f t="shared" si="2"/>
        <v>6.7500000000000004E-2</v>
      </c>
      <c r="D44" s="95">
        <v>0</v>
      </c>
      <c r="E44" s="86">
        <f t="shared" si="1"/>
        <v>0</v>
      </c>
      <c r="F44" s="87"/>
      <c r="G44" s="88"/>
      <c r="H44" s="87">
        <f t="shared" si="0"/>
        <v>0</v>
      </c>
      <c r="I44" s="87"/>
      <c r="J44" s="96"/>
      <c r="K44" s="96">
        <f>SUM(G43:G52)</f>
        <v>0</v>
      </c>
      <c r="M44" s="59"/>
    </row>
    <row r="45" spans="1:13" hidden="1">
      <c r="A45"/>
      <c r="B45" s="93" t="s">
        <v>39</v>
      </c>
      <c r="C45" s="98">
        <f t="shared" si="2"/>
        <v>6.7500000000000004E-2</v>
      </c>
      <c r="D45" s="95">
        <v>24</v>
      </c>
      <c r="E45" s="86">
        <f t="shared" si="1"/>
        <v>0</v>
      </c>
      <c r="F45" s="87"/>
      <c r="G45" s="88"/>
      <c r="H45" s="87">
        <f t="shared" si="0"/>
        <v>0</v>
      </c>
      <c r="I45" s="87"/>
      <c r="J45" s="96"/>
      <c r="K45" s="96"/>
      <c r="M45" s="59"/>
    </row>
    <row r="46" spans="1:13" hidden="1">
      <c r="A46"/>
      <c r="B46" s="93"/>
      <c r="C46" s="98">
        <f t="shared" si="2"/>
        <v>6.7500000000000004E-2</v>
      </c>
      <c r="D46" s="95">
        <v>0</v>
      </c>
      <c r="E46" s="86">
        <f t="shared" si="1"/>
        <v>0</v>
      </c>
      <c r="F46" s="87"/>
      <c r="G46" s="88"/>
      <c r="H46" s="87">
        <f t="shared" si="0"/>
        <v>0</v>
      </c>
      <c r="I46" s="87"/>
      <c r="J46" s="96"/>
      <c r="K46" s="96"/>
      <c r="M46" s="59"/>
    </row>
    <row r="47" spans="1:13" hidden="1">
      <c r="A47"/>
      <c r="B47" s="93" t="s">
        <v>40</v>
      </c>
      <c r="C47" s="98">
        <f t="shared" si="2"/>
        <v>6.7500000000000004E-2</v>
      </c>
      <c r="D47" s="95">
        <v>31</v>
      </c>
      <c r="E47" s="86">
        <f t="shared" si="1"/>
        <v>0</v>
      </c>
      <c r="F47" s="87"/>
      <c r="G47" s="88"/>
      <c r="H47" s="87">
        <f t="shared" si="0"/>
        <v>0</v>
      </c>
      <c r="I47" s="87">
        <f>SUM(H41:H46)</f>
        <v>0</v>
      </c>
      <c r="J47" s="96"/>
      <c r="K47" s="96"/>
      <c r="M47" s="59"/>
    </row>
    <row r="48" spans="1:13" hidden="1">
      <c r="A48"/>
      <c r="B48" s="93"/>
      <c r="C48" s="98">
        <f t="shared" si="2"/>
        <v>6.7500000000000004E-2</v>
      </c>
      <c r="D48" s="95">
        <v>0</v>
      </c>
      <c r="E48" s="86">
        <f t="shared" si="1"/>
        <v>0</v>
      </c>
      <c r="F48" s="87"/>
      <c r="G48" s="88"/>
      <c r="H48" s="87">
        <f t="shared" si="0"/>
        <v>0</v>
      </c>
      <c r="I48" s="87"/>
      <c r="J48" s="96"/>
      <c r="K48" s="96"/>
      <c r="M48" s="59"/>
    </row>
    <row r="49" spans="1:13" hidden="1">
      <c r="A49">
        <v>1</v>
      </c>
      <c r="B49" s="93" t="s">
        <v>41</v>
      </c>
      <c r="C49" s="98">
        <f t="shared" si="2"/>
        <v>6.7500000000000004E-2</v>
      </c>
      <c r="D49" s="95">
        <v>2</v>
      </c>
      <c r="E49" s="86">
        <f t="shared" si="1"/>
        <v>0</v>
      </c>
      <c r="F49" s="87"/>
      <c r="G49" s="88"/>
      <c r="H49" s="87">
        <f t="shared" si="0"/>
        <v>0</v>
      </c>
      <c r="I49" s="87"/>
      <c r="J49" s="96"/>
      <c r="K49" s="96">
        <f>SUM(G49:G52)</f>
        <v>0</v>
      </c>
      <c r="M49" s="59"/>
    </row>
    <row r="50" spans="1:13" hidden="1">
      <c r="A50"/>
      <c r="B50" s="93"/>
      <c r="C50" s="98">
        <f t="shared" si="2"/>
        <v>6.7500000000000004E-2</v>
      </c>
      <c r="D50" s="95">
        <v>0</v>
      </c>
      <c r="E50" s="86">
        <f t="shared" si="1"/>
        <v>0</v>
      </c>
      <c r="F50" s="87"/>
      <c r="G50" s="88"/>
      <c r="H50" s="87">
        <f t="shared" si="0"/>
        <v>0</v>
      </c>
      <c r="I50" s="87"/>
      <c r="J50" s="96"/>
      <c r="K50" s="96">
        <f>SUM(H49:H52)</f>
        <v>0</v>
      </c>
      <c r="M50" s="59"/>
    </row>
    <row r="51" spans="1:13" hidden="1">
      <c r="A51">
        <v>1</v>
      </c>
      <c r="B51" s="83" t="s">
        <v>42</v>
      </c>
      <c r="C51" s="84">
        <f t="shared" si="2"/>
        <v>6.7500000000000004E-2</v>
      </c>
      <c r="D51" s="85">
        <v>26</v>
      </c>
      <c r="E51" s="86">
        <f t="shared" si="1"/>
        <v>0</v>
      </c>
      <c r="F51" s="87"/>
      <c r="G51" s="88"/>
      <c r="H51" s="89">
        <f t="shared" si="0"/>
        <v>0</v>
      </c>
      <c r="I51" s="89"/>
      <c r="J51" s="90"/>
      <c r="K51" s="90"/>
      <c r="L51" s="72">
        <f>SUM(G29:G51)</f>
        <v>0</v>
      </c>
      <c r="M51" s="72">
        <f>SUM(H29:H51)</f>
        <v>0</v>
      </c>
    </row>
    <row r="52" spans="1:13" ht="13" hidden="1">
      <c r="A52"/>
      <c r="B52" s="83"/>
      <c r="C52" s="84">
        <f>C27</f>
        <v>6.7500000000000004E-2</v>
      </c>
      <c r="D52" s="91">
        <v>0</v>
      </c>
      <c r="E52" s="86">
        <f t="shared" si="1"/>
        <v>0</v>
      </c>
      <c r="F52" s="87"/>
      <c r="G52" s="88"/>
      <c r="H52" s="89">
        <f t="shared" si="0"/>
        <v>0</v>
      </c>
      <c r="I52" s="89"/>
      <c r="J52" s="90"/>
      <c r="K52" s="92">
        <f>SUM(K49:K51)</f>
        <v>0</v>
      </c>
      <c r="M52" s="59"/>
    </row>
    <row r="53" spans="1:13" ht="13" hidden="1">
      <c r="A53"/>
      <c r="B53" s="93" t="s">
        <v>31</v>
      </c>
      <c r="C53" s="98">
        <f t="shared" ref="C53:C75" si="3">C52</f>
        <v>6.7500000000000004E-2</v>
      </c>
      <c r="D53" s="95">
        <v>8</v>
      </c>
      <c r="E53" s="86">
        <f t="shared" si="1"/>
        <v>0</v>
      </c>
      <c r="F53" s="87"/>
      <c r="G53" s="86"/>
      <c r="H53" s="87">
        <f t="shared" si="0"/>
        <v>0</v>
      </c>
      <c r="I53" s="87">
        <f>SUM(H47:H52)</f>
        <v>0</v>
      </c>
      <c r="J53" s="96"/>
      <c r="K53" s="97">
        <f>SUM(G53:G76)</f>
        <v>0</v>
      </c>
      <c r="M53" s="59"/>
    </row>
    <row r="54" spans="1:13" ht="13" hidden="1">
      <c r="A54"/>
      <c r="B54" s="93"/>
      <c r="C54" s="98">
        <f t="shared" si="3"/>
        <v>6.7500000000000004E-2</v>
      </c>
      <c r="D54" s="95">
        <v>0</v>
      </c>
      <c r="E54" s="86">
        <f t="shared" si="1"/>
        <v>0</v>
      </c>
      <c r="F54" s="87"/>
      <c r="G54" s="86"/>
      <c r="H54" s="87">
        <f t="shared" si="0"/>
        <v>0</v>
      </c>
      <c r="I54" s="87"/>
      <c r="J54" s="96"/>
      <c r="K54" s="97"/>
      <c r="M54" s="59"/>
    </row>
    <row r="55" spans="1:13" ht="13" hidden="1">
      <c r="A55"/>
      <c r="B55" s="93" t="s">
        <v>32</v>
      </c>
      <c r="C55" s="98">
        <f t="shared" si="3"/>
        <v>6.7500000000000004E-2</v>
      </c>
      <c r="D55" s="99">
        <v>28</v>
      </c>
      <c r="E55" s="86">
        <f t="shared" si="1"/>
        <v>0</v>
      </c>
      <c r="F55" s="87"/>
      <c r="G55" s="88"/>
      <c r="H55" s="87">
        <f t="shared" si="0"/>
        <v>0</v>
      </c>
      <c r="I55" s="87"/>
      <c r="J55" s="96"/>
      <c r="K55" s="97"/>
      <c r="M55" s="59"/>
    </row>
    <row r="56" spans="1:13" hidden="1">
      <c r="A56"/>
      <c r="B56" s="93"/>
      <c r="C56" s="98">
        <f t="shared" si="3"/>
        <v>6.7500000000000004E-2</v>
      </c>
      <c r="D56" s="95">
        <v>0</v>
      </c>
      <c r="E56" s="86">
        <f t="shared" si="1"/>
        <v>0</v>
      </c>
      <c r="F56" s="87"/>
      <c r="G56" s="88"/>
      <c r="H56" s="87">
        <f t="shared" si="0"/>
        <v>0</v>
      </c>
      <c r="I56" s="87"/>
      <c r="J56" s="96"/>
      <c r="K56" s="96"/>
      <c r="M56" s="59"/>
    </row>
    <row r="57" spans="1:13" hidden="1">
      <c r="A57"/>
      <c r="B57" s="93" t="s">
        <v>33</v>
      </c>
      <c r="C57" s="98">
        <f t="shared" si="3"/>
        <v>6.7500000000000004E-2</v>
      </c>
      <c r="D57" s="95">
        <v>4</v>
      </c>
      <c r="E57" s="86">
        <f t="shared" si="1"/>
        <v>0</v>
      </c>
      <c r="F57" s="87"/>
      <c r="G57" s="88"/>
      <c r="H57" s="87">
        <f t="shared" si="0"/>
        <v>0</v>
      </c>
      <c r="I57" s="87"/>
      <c r="J57" s="96"/>
      <c r="K57" s="96"/>
      <c r="M57" s="59"/>
    </row>
    <row r="58" spans="1:13" hidden="1">
      <c r="A58"/>
      <c r="B58" s="93"/>
      <c r="C58" s="98">
        <f t="shared" si="3"/>
        <v>6.7500000000000004E-2</v>
      </c>
      <c r="D58" s="95">
        <v>0</v>
      </c>
      <c r="E58" s="86">
        <f t="shared" si="1"/>
        <v>0</v>
      </c>
      <c r="F58" s="87"/>
      <c r="G58" s="88"/>
      <c r="H58" s="87">
        <f t="shared" si="0"/>
        <v>0</v>
      </c>
      <c r="I58" s="87"/>
      <c r="J58" s="96"/>
      <c r="K58" s="96"/>
      <c r="M58" s="59"/>
    </row>
    <row r="59" spans="1:13" hidden="1">
      <c r="A59"/>
      <c r="B59" s="93" t="s">
        <v>34</v>
      </c>
      <c r="C59" s="98">
        <f t="shared" si="3"/>
        <v>6.7500000000000004E-2</v>
      </c>
      <c r="D59" s="95">
        <v>30</v>
      </c>
      <c r="E59" s="86">
        <f t="shared" si="1"/>
        <v>0</v>
      </c>
      <c r="F59" s="87"/>
      <c r="G59" s="88"/>
      <c r="H59" s="87">
        <f t="shared" si="0"/>
        <v>0</v>
      </c>
      <c r="I59" s="87">
        <f>SUM(H53:H58)</f>
        <v>0</v>
      </c>
      <c r="J59" s="96"/>
      <c r="K59" s="96"/>
      <c r="M59" s="59"/>
    </row>
    <row r="60" spans="1:13" hidden="1">
      <c r="A60"/>
      <c r="B60" s="93"/>
      <c r="C60" s="98">
        <f t="shared" si="3"/>
        <v>6.7500000000000004E-2</v>
      </c>
      <c r="D60" s="95">
        <v>0</v>
      </c>
      <c r="E60" s="86">
        <f t="shared" si="1"/>
        <v>0</v>
      </c>
      <c r="F60" s="87"/>
      <c r="G60" s="88"/>
      <c r="H60" s="87">
        <f t="shared" si="0"/>
        <v>0</v>
      </c>
      <c r="I60" s="87"/>
      <c r="J60" s="96"/>
      <c r="K60" s="96"/>
      <c r="M60" s="59"/>
    </row>
    <row r="61" spans="1:13" hidden="1">
      <c r="A61"/>
      <c r="B61" s="93" t="s">
        <v>35</v>
      </c>
      <c r="C61" s="98">
        <f t="shared" si="3"/>
        <v>6.7500000000000004E-2</v>
      </c>
      <c r="D61" s="95">
        <v>31</v>
      </c>
      <c r="E61" s="86">
        <f t="shared" si="1"/>
        <v>0</v>
      </c>
      <c r="F61" s="87"/>
      <c r="G61" s="88"/>
      <c r="H61" s="87">
        <f t="shared" si="0"/>
        <v>0</v>
      </c>
      <c r="I61" s="87"/>
      <c r="J61" s="96"/>
      <c r="K61" s="96"/>
      <c r="M61" s="59"/>
    </row>
    <row r="62" spans="1:13" hidden="1">
      <c r="A62"/>
      <c r="B62" s="93"/>
      <c r="C62" s="98">
        <f t="shared" si="3"/>
        <v>6.7500000000000004E-2</v>
      </c>
      <c r="D62" s="95">
        <v>0</v>
      </c>
      <c r="E62" s="86">
        <f t="shared" si="1"/>
        <v>0</v>
      </c>
      <c r="F62" s="87"/>
      <c r="G62" s="88"/>
      <c r="H62" s="87">
        <f t="shared" si="0"/>
        <v>0</v>
      </c>
      <c r="I62" s="87"/>
      <c r="J62" s="96"/>
      <c r="K62" s="96"/>
      <c r="M62" s="59"/>
    </row>
    <row r="63" spans="1:13" hidden="1">
      <c r="A63"/>
      <c r="B63" s="93" t="s">
        <v>36</v>
      </c>
      <c r="C63" s="98">
        <f t="shared" si="3"/>
        <v>6.7500000000000004E-2</v>
      </c>
      <c r="D63" s="95">
        <v>25</v>
      </c>
      <c r="E63" s="86">
        <f t="shared" si="1"/>
        <v>0</v>
      </c>
      <c r="F63" s="87"/>
      <c r="G63" s="88"/>
      <c r="H63" s="87">
        <f t="shared" si="0"/>
        <v>0</v>
      </c>
      <c r="I63" s="87"/>
      <c r="J63" s="96"/>
      <c r="K63" s="96">
        <f>SUM(G63:G76)</f>
        <v>0</v>
      </c>
      <c r="M63" s="59"/>
    </row>
    <row r="64" spans="1:13" hidden="1">
      <c r="A64"/>
      <c r="B64" s="93"/>
      <c r="C64" s="98">
        <f t="shared" si="3"/>
        <v>6.7500000000000004E-2</v>
      </c>
      <c r="D64" s="95">
        <v>0</v>
      </c>
      <c r="E64" s="86">
        <f t="shared" si="1"/>
        <v>0</v>
      </c>
      <c r="F64" s="87"/>
      <c r="G64" s="88"/>
      <c r="H64" s="87">
        <f t="shared" si="0"/>
        <v>0</v>
      </c>
      <c r="I64" s="87"/>
      <c r="J64" s="96"/>
      <c r="K64" s="96"/>
      <c r="M64" s="59"/>
    </row>
    <row r="65" spans="1:13" hidden="1">
      <c r="A65"/>
      <c r="B65" s="93" t="s">
        <v>37</v>
      </c>
      <c r="C65" s="98">
        <f t="shared" si="3"/>
        <v>6.7500000000000004E-2</v>
      </c>
      <c r="D65" s="95">
        <v>21</v>
      </c>
      <c r="E65" s="86">
        <f t="shared" si="1"/>
        <v>0</v>
      </c>
      <c r="F65" s="87"/>
      <c r="G65" s="88"/>
      <c r="H65" s="87">
        <f t="shared" si="0"/>
        <v>0</v>
      </c>
      <c r="I65" s="87">
        <f>SUM(H59:H64)</f>
        <v>0</v>
      </c>
      <c r="J65" s="96"/>
      <c r="K65" s="96">
        <f>SUM(G65:G76)</f>
        <v>0</v>
      </c>
      <c r="M65" s="59"/>
    </row>
    <row r="66" spans="1:13" hidden="1">
      <c r="A66"/>
      <c r="B66" s="93"/>
      <c r="C66" s="98">
        <f t="shared" si="3"/>
        <v>6.7500000000000004E-2</v>
      </c>
      <c r="D66" s="95">
        <v>0</v>
      </c>
      <c r="E66" s="86">
        <f t="shared" si="1"/>
        <v>0</v>
      </c>
      <c r="F66" s="87"/>
      <c r="G66" s="88"/>
      <c r="H66" s="87">
        <f t="shared" si="0"/>
        <v>0</v>
      </c>
      <c r="I66" s="87"/>
      <c r="J66" s="96"/>
      <c r="K66" s="96"/>
      <c r="M66" s="59"/>
    </row>
    <row r="67" spans="1:13" hidden="1">
      <c r="A67"/>
      <c r="B67" s="93" t="s">
        <v>38</v>
      </c>
      <c r="C67" s="98">
        <f t="shared" si="3"/>
        <v>6.7500000000000004E-2</v>
      </c>
      <c r="D67" s="95">
        <v>31</v>
      </c>
      <c r="E67" s="86">
        <f t="shared" si="1"/>
        <v>0</v>
      </c>
      <c r="F67" s="87"/>
      <c r="G67" s="88"/>
      <c r="H67" s="87">
        <f t="shared" si="0"/>
        <v>0</v>
      </c>
      <c r="I67" s="87"/>
      <c r="J67" s="96"/>
      <c r="K67" s="96"/>
      <c r="M67" s="59"/>
    </row>
    <row r="68" spans="1:13" hidden="1">
      <c r="A68"/>
      <c r="B68" s="93"/>
      <c r="C68" s="98">
        <f t="shared" si="3"/>
        <v>6.7500000000000004E-2</v>
      </c>
      <c r="D68" s="95">
        <v>0</v>
      </c>
      <c r="E68" s="86">
        <f t="shared" si="1"/>
        <v>0</v>
      </c>
      <c r="F68" s="87"/>
      <c r="G68" s="88"/>
      <c r="H68" s="87">
        <f t="shared" si="0"/>
        <v>0</v>
      </c>
      <c r="I68" s="87"/>
      <c r="J68" s="96"/>
      <c r="K68" s="96"/>
      <c r="M68" s="59"/>
    </row>
    <row r="69" spans="1:13" hidden="1">
      <c r="A69"/>
      <c r="B69" s="93" t="s">
        <v>39</v>
      </c>
      <c r="C69" s="98">
        <f t="shared" si="3"/>
        <v>6.7500000000000004E-2</v>
      </c>
      <c r="D69" s="95">
        <v>5</v>
      </c>
      <c r="E69" s="86">
        <f t="shared" si="1"/>
        <v>0</v>
      </c>
      <c r="F69" s="87"/>
      <c r="G69" s="88"/>
      <c r="H69" s="87">
        <f t="shared" si="0"/>
        <v>0</v>
      </c>
      <c r="I69" s="87"/>
      <c r="J69" s="96"/>
      <c r="K69" s="96">
        <f>SUM(G69:G76)</f>
        <v>0</v>
      </c>
      <c r="M69" s="59"/>
    </row>
    <row r="70" spans="1:13" hidden="1">
      <c r="A70"/>
      <c r="B70" s="93"/>
      <c r="C70" s="98">
        <f t="shared" si="3"/>
        <v>6.7500000000000004E-2</v>
      </c>
      <c r="D70" s="95">
        <v>0</v>
      </c>
      <c r="E70" s="86">
        <f t="shared" si="1"/>
        <v>0</v>
      </c>
      <c r="F70" s="87"/>
      <c r="G70" s="88"/>
      <c r="H70" s="87">
        <f t="shared" si="0"/>
        <v>0</v>
      </c>
      <c r="I70" s="87"/>
      <c r="J70" s="96"/>
      <c r="K70" s="96"/>
      <c r="M70" s="59"/>
    </row>
    <row r="71" spans="1:13" hidden="1">
      <c r="A71"/>
      <c r="B71" s="93" t="s">
        <v>40</v>
      </c>
      <c r="C71" s="98">
        <f t="shared" si="3"/>
        <v>6.7500000000000004E-2</v>
      </c>
      <c r="D71" s="95">
        <v>8</v>
      </c>
      <c r="E71" s="86">
        <f t="shared" si="1"/>
        <v>0</v>
      </c>
      <c r="F71" s="87"/>
      <c r="G71" s="88"/>
      <c r="H71" s="87">
        <f t="shared" si="0"/>
        <v>0</v>
      </c>
      <c r="I71" s="87">
        <f>SUM(H65:H70)</f>
        <v>0</v>
      </c>
      <c r="J71" s="96"/>
      <c r="K71" s="96">
        <f>SUM(H71:H76)</f>
        <v>0</v>
      </c>
      <c r="M71" s="59"/>
    </row>
    <row r="72" spans="1:13" hidden="1">
      <c r="A72"/>
      <c r="B72" s="93"/>
      <c r="C72" s="98">
        <f t="shared" si="3"/>
        <v>6.7500000000000004E-2</v>
      </c>
      <c r="D72" s="95">
        <v>0</v>
      </c>
      <c r="E72" s="86">
        <f t="shared" si="1"/>
        <v>0</v>
      </c>
      <c r="F72" s="87"/>
      <c r="G72" s="88"/>
      <c r="H72" s="87">
        <f t="shared" si="0"/>
        <v>0</v>
      </c>
      <c r="I72" s="87"/>
      <c r="J72" s="96"/>
      <c r="K72" s="96"/>
      <c r="M72" s="59"/>
    </row>
    <row r="73" spans="1:13" hidden="1">
      <c r="A73"/>
      <c r="B73" s="93" t="s">
        <v>41</v>
      </c>
      <c r="C73" s="98">
        <f t="shared" si="3"/>
        <v>6.7500000000000004E-2</v>
      </c>
      <c r="D73" s="95">
        <v>30</v>
      </c>
      <c r="E73" s="86">
        <f t="shared" si="1"/>
        <v>0</v>
      </c>
      <c r="F73" s="87"/>
      <c r="G73" s="88"/>
      <c r="H73" s="87">
        <f t="shared" si="0"/>
        <v>0</v>
      </c>
      <c r="I73" s="87"/>
      <c r="J73" s="96"/>
      <c r="K73" s="96"/>
      <c r="M73" s="59"/>
    </row>
    <row r="74" spans="1:13" hidden="1">
      <c r="A74"/>
      <c r="B74" s="93"/>
      <c r="C74" s="98">
        <f t="shared" si="3"/>
        <v>6.7500000000000004E-2</v>
      </c>
      <c r="D74" s="95">
        <v>0</v>
      </c>
      <c r="E74" s="86">
        <f t="shared" si="1"/>
        <v>0</v>
      </c>
      <c r="F74" s="87"/>
      <c r="G74" s="88"/>
      <c r="H74" s="87">
        <f t="shared" si="0"/>
        <v>0</v>
      </c>
      <c r="I74" s="87"/>
      <c r="J74" s="96"/>
      <c r="K74" s="96"/>
      <c r="M74" s="59"/>
    </row>
    <row r="75" spans="1:13" hidden="1">
      <c r="A75"/>
      <c r="B75" s="83" t="s">
        <v>43</v>
      </c>
      <c r="C75" s="84">
        <f t="shared" si="3"/>
        <v>6.7500000000000004E-2</v>
      </c>
      <c r="D75" s="85">
        <v>31</v>
      </c>
      <c r="E75" s="86">
        <f t="shared" si="1"/>
        <v>0</v>
      </c>
      <c r="F75" s="87"/>
      <c r="G75" s="88"/>
      <c r="H75" s="89">
        <f t="shared" si="0"/>
        <v>0</v>
      </c>
      <c r="I75" s="89"/>
      <c r="J75" s="90"/>
      <c r="K75" s="90"/>
      <c r="L75" s="72">
        <f>SUM(G53:G75)</f>
        <v>0</v>
      </c>
      <c r="M75" s="59">
        <f>SUM(H53:H75)</f>
        <v>0</v>
      </c>
    </row>
    <row r="76" spans="1:13" ht="13" hidden="1">
      <c r="A76"/>
      <c r="B76" s="83"/>
      <c r="C76" s="84">
        <f>C51</f>
        <v>6.7500000000000004E-2</v>
      </c>
      <c r="D76" s="91">
        <v>0</v>
      </c>
      <c r="E76" s="86">
        <f t="shared" si="1"/>
        <v>0</v>
      </c>
      <c r="F76" s="87"/>
      <c r="G76" s="88"/>
      <c r="H76" s="89">
        <f t="shared" si="0"/>
        <v>0</v>
      </c>
      <c r="I76" s="89"/>
      <c r="J76" s="90"/>
      <c r="K76" s="92">
        <f>SUM(K69:K75)</f>
        <v>0</v>
      </c>
      <c r="M76" s="59"/>
    </row>
    <row r="77" spans="1:13" ht="13" hidden="1">
      <c r="A77"/>
      <c r="B77" s="93" t="s">
        <v>31</v>
      </c>
      <c r="C77" s="98">
        <f t="shared" ref="C77:C99" si="4">C76</f>
        <v>6.7500000000000004E-2</v>
      </c>
      <c r="D77" s="95">
        <v>31</v>
      </c>
      <c r="E77" s="86">
        <f t="shared" si="1"/>
        <v>0</v>
      </c>
      <c r="F77" s="87"/>
      <c r="G77" s="100"/>
      <c r="H77" s="87">
        <f t="shared" si="0"/>
        <v>0</v>
      </c>
      <c r="I77" s="87">
        <f>SUM(H71:H76)</f>
        <v>0</v>
      </c>
      <c r="J77" s="96"/>
      <c r="K77" s="97">
        <f>SUM(G77:G100)</f>
        <v>0</v>
      </c>
      <c r="M77" s="59"/>
    </row>
    <row r="78" spans="1:13" ht="13" hidden="1">
      <c r="A78"/>
      <c r="B78" s="93"/>
      <c r="C78" s="98">
        <f t="shared" si="4"/>
        <v>6.7500000000000004E-2</v>
      </c>
      <c r="D78" s="95">
        <v>0</v>
      </c>
      <c r="E78" s="86">
        <f t="shared" si="1"/>
        <v>0</v>
      </c>
      <c r="F78" s="87"/>
      <c r="G78" s="88"/>
      <c r="H78" s="87">
        <f t="shared" si="0"/>
        <v>0</v>
      </c>
      <c r="I78" s="87"/>
      <c r="J78" s="96"/>
      <c r="K78" s="97"/>
      <c r="M78" s="59"/>
    </row>
    <row r="79" spans="1:13" ht="13" hidden="1">
      <c r="A79"/>
      <c r="B79" s="93" t="s">
        <v>32</v>
      </c>
      <c r="C79" s="98">
        <f t="shared" si="4"/>
        <v>6.7500000000000004E-2</v>
      </c>
      <c r="D79" s="99">
        <v>5</v>
      </c>
      <c r="E79" s="86">
        <f t="shared" si="1"/>
        <v>0</v>
      </c>
      <c r="F79" s="87"/>
      <c r="G79" s="88"/>
      <c r="H79" s="87">
        <f t="shared" si="0"/>
        <v>0</v>
      </c>
      <c r="I79" s="87"/>
      <c r="J79" s="96"/>
      <c r="K79" s="97">
        <f>SUM(G79:G100)</f>
        <v>0</v>
      </c>
      <c r="M79" s="59"/>
    </row>
    <row r="80" spans="1:13" hidden="1">
      <c r="A80"/>
      <c r="B80" s="93"/>
      <c r="C80" s="98">
        <f t="shared" si="4"/>
        <v>6.7500000000000004E-2</v>
      </c>
      <c r="D80" s="95">
        <v>0</v>
      </c>
      <c r="E80" s="86">
        <f t="shared" si="1"/>
        <v>0</v>
      </c>
      <c r="F80" s="87"/>
      <c r="G80" s="88"/>
      <c r="H80" s="87">
        <f t="shared" si="0"/>
        <v>0</v>
      </c>
      <c r="I80" s="87"/>
      <c r="J80" s="96"/>
      <c r="K80" s="96">
        <v>0</v>
      </c>
      <c r="M80" s="59"/>
    </row>
    <row r="81" spans="1:13" hidden="1">
      <c r="A81"/>
      <c r="B81" s="93" t="s">
        <v>33</v>
      </c>
      <c r="C81" s="98">
        <f t="shared" si="4"/>
        <v>6.7500000000000004E-2</v>
      </c>
      <c r="D81" s="95">
        <v>15</v>
      </c>
      <c r="E81" s="86">
        <f t="shared" si="1"/>
        <v>0</v>
      </c>
      <c r="F81" s="87"/>
      <c r="G81" s="88"/>
      <c r="H81" s="87">
        <f t="shared" si="0"/>
        <v>0</v>
      </c>
      <c r="I81" s="87"/>
      <c r="J81" s="96"/>
      <c r="K81" s="96">
        <f>SUM(G81:G100)</f>
        <v>0</v>
      </c>
      <c r="M81" s="59"/>
    </row>
    <row r="82" spans="1:13" hidden="1">
      <c r="A82"/>
      <c r="B82" s="93"/>
      <c r="C82" s="98">
        <f t="shared" si="4"/>
        <v>6.7500000000000004E-2</v>
      </c>
      <c r="D82" s="95">
        <v>0</v>
      </c>
      <c r="E82" s="86">
        <f t="shared" si="1"/>
        <v>0</v>
      </c>
      <c r="F82" s="87"/>
      <c r="G82" s="88"/>
      <c r="H82" s="87">
        <f t="shared" si="0"/>
        <v>0</v>
      </c>
      <c r="I82" s="87"/>
      <c r="J82" s="96"/>
      <c r="K82" s="96"/>
      <c r="M82" s="59"/>
    </row>
    <row r="83" spans="1:13" hidden="1">
      <c r="A83"/>
      <c r="B83" s="93" t="s">
        <v>34</v>
      </c>
      <c r="C83" s="98">
        <f t="shared" si="4"/>
        <v>6.7500000000000004E-2</v>
      </c>
      <c r="D83" s="95">
        <v>30</v>
      </c>
      <c r="E83" s="86">
        <f t="shared" si="1"/>
        <v>0</v>
      </c>
      <c r="F83" s="87"/>
      <c r="G83" s="88"/>
      <c r="H83" s="87">
        <f t="shared" si="0"/>
        <v>0</v>
      </c>
      <c r="I83" s="87">
        <f>SUM(H77:H82)</f>
        <v>0</v>
      </c>
      <c r="J83" s="96"/>
      <c r="K83" s="96"/>
      <c r="M83" s="59"/>
    </row>
    <row r="84" spans="1:13" hidden="1">
      <c r="A84"/>
      <c r="B84" s="93"/>
      <c r="C84" s="98">
        <f t="shared" si="4"/>
        <v>6.7500000000000004E-2</v>
      </c>
      <c r="D84" s="95">
        <v>0</v>
      </c>
      <c r="E84" s="86">
        <f t="shared" si="1"/>
        <v>0</v>
      </c>
      <c r="F84" s="87"/>
      <c r="G84" s="88"/>
      <c r="H84" s="87">
        <f t="shared" si="0"/>
        <v>0</v>
      </c>
      <c r="I84" s="87"/>
      <c r="J84" s="96"/>
      <c r="K84" s="96"/>
      <c r="M84" s="59"/>
    </row>
    <row r="85" spans="1:13" hidden="1">
      <c r="A85"/>
      <c r="B85" s="93" t="s">
        <v>35</v>
      </c>
      <c r="C85" s="98">
        <f t="shared" si="4"/>
        <v>6.7500000000000004E-2</v>
      </c>
      <c r="D85" s="95">
        <v>31</v>
      </c>
      <c r="E85" s="86">
        <f t="shared" si="1"/>
        <v>0</v>
      </c>
      <c r="F85" s="87"/>
      <c r="G85" s="88"/>
      <c r="H85" s="87">
        <f t="shared" si="0"/>
        <v>0</v>
      </c>
      <c r="I85" s="87"/>
      <c r="J85" s="96"/>
      <c r="K85" s="96"/>
      <c r="M85" s="59"/>
    </row>
    <row r="86" spans="1:13" hidden="1">
      <c r="A86"/>
      <c r="B86" s="93"/>
      <c r="C86" s="98">
        <f t="shared" si="4"/>
        <v>6.7500000000000004E-2</v>
      </c>
      <c r="D86" s="95">
        <v>0</v>
      </c>
      <c r="E86" s="86">
        <f t="shared" si="1"/>
        <v>0</v>
      </c>
      <c r="F86" s="87"/>
      <c r="G86" s="88"/>
      <c r="H86" s="87">
        <f t="shared" si="0"/>
        <v>0</v>
      </c>
      <c r="I86" s="87"/>
      <c r="J86" s="96"/>
      <c r="K86" s="96"/>
      <c r="M86" s="59"/>
    </row>
    <row r="87" spans="1:13" hidden="1">
      <c r="A87"/>
      <c r="B87" s="93" t="s">
        <v>36</v>
      </c>
      <c r="C87" s="98">
        <f t="shared" si="4"/>
        <v>6.7500000000000004E-2</v>
      </c>
      <c r="D87" s="95">
        <v>30</v>
      </c>
      <c r="E87" s="86">
        <f t="shared" si="1"/>
        <v>0</v>
      </c>
      <c r="F87" s="87"/>
      <c r="G87" s="88"/>
      <c r="H87" s="87">
        <f t="shared" si="0"/>
        <v>0</v>
      </c>
      <c r="I87" s="87"/>
      <c r="J87" s="96"/>
      <c r="K87" s="96"/>
      <c r="M87" s="59"/>
    </row>
    <row r="88" spans="1:13" hidden="1">
      <c r="A88"/>
      <c r="B88" s="93"/>
      <c r="C88" s="98">
        <f t="shared" si="4"/>
        <v>6.7500000000000004E-2</v>
      </c>
      <c r="D88" s="95">
        <v>0</v>
      </c>
      <c r="E88" s="86">
        <f t="shared" si="1"/>
        <v>0</v>
      </c>
      <c r="F88" s="87"/>
      <c r="G88" s="88"/>
      <c r="H88" s="87">
        <f t="shared" si="0"/>
        <v>0</v>
      </c>
      <c r="I88" s="87"/>
      <c r="J88" s="96"/>
      <c r="K88" s="96"/>
      <c r="M88" s="59"/>
    </row>
    <row r="89" spans="1:13" hidden="1">
      <c r="A89"/>
      <c r="B89" s="93" t="s">
        <v>37</v>
      </c>
      <c r="C89" s="98">
        <f t="shared" si="4"/>
        <v>6.7500000000000004E-2</v>
      </c>
      <c r="D89" s="95">
        <v>1</v>
      </c>
      <c r="E89" s="86">
        <f t="shared" si="1"/>
        <v>0</v>
      </c>
      <c r="F89" s="87"/>
      <c r="G89" s="88"/>
      <c r="H89" s="87">
        <f t="shared" si="0"/>
        <v>0</v>
      </c>
      <c r="I89" s="87">
        <f>SUM(H83:H88)</f>
        <v>0</v>
      </c>
      <c r="J89" s="96"/>
      <c r="K89" s="96">
        <f>SUM(G89:G100)</f>
        <v>0</v>
      </c>
      <c r="M89" s="59"/>
    </row>
    <row r="90" spans="1:13" hidden="1">
      <c r="A90"/>
      <c r="B90" s="93"/>
      <c r="C90" s="98">
        <f t="shared" si="4"/>
        <v>6.7500000000000004E-2</v>
      </c>
      <c r="D90" s="95">
        <v>0</v>
      </c>
      <c r="E90" s="86">
        <f t="shared" si="1"/>
        <v>0</v>
      </c>
      <c r="F90" s="87"/>
      <c r="G90" s="88"/>
      <c r="H90" s="87">
        <f t="shared" si="0"/>
        <v>0</v>
      </c>
      <c r="I90" s="87"/>
      <c r="J90" s="96"/>
      <c r="K90" s="96"/>
      <c r="M90" s="59"/>
    </row>
    <row r="91" spans="1:13" hidden="1">
      <c r="A91">
        <v>1</v>
      </c>
      <c r="B91" s="93" t="s">
        <v>38</v>
      </c>
      <c r="C91" s="98">
        <f t="shared" si="4"/>
        <v>6.7500000000000004E-2</v>
      </c>
      <c r="D91" s="95">
        <v>18</v>
      </c>
      <c r="E91" s="86">
        <f t="shared" si="1"/>
        <v>0</v>
      </c>
      <c r="F91" s="87"/>
      <c r="G91" s="88"/>
      <c r="H91" s="87">
        <f t="shared" ref="H91:H154" si="5">C91*D91*E91/360</f>
        <v>0</v>
      </c>
      <c r="I91" s="87"/>
      <c r="J91" s="96"/>
      <c r="K91" s="96">
        <f>SUM(G91:G100)</f>
        <v>0</v>
      </c>
      <c r="M91" s="59"/>
    </row>
    <row r="92" spans="1:13" hidden="1">
      <c r="A92"/>
      <c r="B92" s="93"/>
      <c r="C92" s="98">
        <f t="shared" si="4"/>
        <v>6.7500000000000004E-2</v>
      </c>
      <c r="D92" s="95">
        <v>0</v>
      </c>
      <c r="E92" s="86">
        <f t="shared" ref="E92:E155" si="6">E91+F92-G91</f>
        <v>0</v>
      </c>
      <c r="F92" s="87"/>
      <c r="G92" s="88"/>
      <c r="H92" s="87">
        <f t="shared" si="5"/>
        <v>0</v>
      </c>
      <c r="I92" s="87"/>
      <c r="J92" s="96"/>
      <c r="K92" s="96"/>
      <c r="M92" s="59"/>
    </row>
    <row r="93" spans="1:13" hidden="1">
      <c r="A93"/>
      <c r="B93" s="93" t="s">
        <v>39</v>
      </c>
      <c r="C93" s="98">
        <f t="shared" si="4"/>
        <v>6.7500000000000004E-2</v>
      </c>
      <c r="D93" s="95">
        <v>2</v>
      </c>
      <c r="E93" s="86">
        <f t="shared" si="6"/>
        <v>0</v>
      </c>
      <c r="F93" s="87"/>
      <c r="G93" s="88"/>
      <c r="H93" s="87">
        <f t="shared" si="5"/>
        <v>0</v>
      </c>
      <c r="I93" s="87"/>
      <c r="J93" s="96"/>
      <c r="K93" s="96"/>
      <c r="M93" s="59"/>
    </row>
    <row r="94" spans="1:13" hidden="1">
      <c r="A94"/>
      <c r="B94" s="93"/>
      <c r="C94" s="98">
        <f t="shared" si="4"/>
        <v>6.7500000000000004E-2</v>
      </c>
      <c r="D94" s="95">
        <v>0</v>
      </c>
      <c r="E94" s="86">
        <f t="shared" si="6"/>
        <v>0</v>
      </c>
      <c r="F94" s="87"/>
      <c r="G94" s="88"/>
      <c r="H94" s="87">
        <f t="shared" si="5"/>
        <v>0</v>
      </c>
      <c r="I94" s="87"/>
      <c r="J94" s="96"/>
      <c r="K94" s="96"/>
      <c r="M94" s="59"/>
    </row>
    <row r="95" spans="1:13" hidden="1">
      <c r="A95">
        <v>1</v>
      </c>
      <c r="B95" s="93" t="s">
        <v>40</v>
      </c>
      <c r="C95" s="98">
        <f t="shared" si="4"/>
        <v>6.7500000000000004E-2</v>
      </c>
      <c r="D95" s="95">
        <v>2</v>
      </c>
      <c r="E95" s="86">
        <f t="shared" si="6"/>
        <v>0</v>
      </c>
      <c r="F95" s="87"/>
      <c r="G95" s="88"/>
      <c r="H95" s="87">
        <f t="shared" si="5"/>
        <v>0</v>
      </c>
      <c r="I95" s="87">
        <f>SUM(H89:H94)</f>
        <v>0</v>
      </c>
      <c r="J95" s="96"/>
      <c r="K95" s="96">
        <f>SUM(G95:G100)</f>
        <v>0</v>
      </c>
      <c r="M95" s="59"/>
    </row>
    <row r="96" spans="1:13" hidden="1">
      <c r="A96"/>
      <c r="B96" s="93"/>
      <c r="C96" s="98">
        <f t="shared" si="4"/>
        <v>6.7500000000000004E-2</v>
      </c>
      <c r="D96" s="95">
        <v>0</v>
      </c>
      <c r="E96" s="86">
        <f t="shared" si="6"/>
        <v>0</v>
      </c>
      <c r="F96" s="87"/>
      <c r="G96" s="88"/>
      <c r="H96" s="87">
        <f t="shared" si="5"/>
        <v>0</v>
      </c>
      <c r="I96" s="87"/>
      <c r="J96" s="96"/>
      <c r="K96" s="96">
        <f>SUM(H95:H100)</f>
        <v>0</v>
      </c>
      <c r="M96" s="59"/>
    </row>
    <row r="97" spans="1:13" hidden="1">
      <c r="A97">
        <v>2</v>
      </c>
      <c r="B97" s="93" t="s">
        <v>41</v>
      </c>
      <c r="C97" s="98">
        <f t="shared" si="4"/>
        <v>6.7500000000000004E-2</v>
      </c>
      <c r="D97" s="95">
        <v>30</v>
      </c>
      <c r="E97" s="86">
        <f t="shared" si="6"/>
        <v>0</v>
      </c>
      <c r="F97" s="87"/>
      <c r="G97" s="88"/>
      <c r="H97" s="87">
        <f t="shared" si="5"/>
        <v>0</v>
      </c>
      <c r="I97" s="87"/>
      <c r="J97" s="96"/>
      <c r="K97" s="96"/>
      <c r="M97" s="59"/>
    </row>
    <row r="98" spans="1:13" hidden="1">
      <c r="A98"/>
      <c r="B98" s="93"/>
      <c r="C98" s="98">
        <f t="shared" si="4"/>
        <v>6.7500000000000004E-2</v>
      </c>
      <c r="D98" s="95">
        <v>0</v>
      </c>
      <c r="E98" s="86">
        <f t="shared" si="6"/>
        <v>0</v>
      </c>
      <c r="F98" s="87"/>
      <c r="G98" s="88"/>
      <c r="H98" s="87">
        <f t="shared" si="5"/>
        <v>0</v>
      </c>
      <c r="I98" s="87"/>
      <c r="J98" s="96"/>
      <c r="K98" s="96"/>
      <c r="M98" s="59"/>
    </row>
    <row r="99" spans="1:13" hidden="1">
      <c r="A99">
        <v>3</v>
      </c>
      <c r="B99" s="83" t="s">
        <v>44</v>
      </c>
      <c r="C99" s="84">
        <f t="shared" si="4"/>
        <v>6.7500000000000004E-2</v>
      </c>
      <c r="D99" s="85">
        <v>31</v>
      </c>
      <c r="E99" s="86">
        <f t="shared" si="6"/>
        <v>0</v>
      </c>
      <c r="F99" s="87"/>
      <c r="G99" s="88"/>
      <c r="H99" s="89">
        <f t="shared" si="5"/>
        <v>0</v>
      </c>
      <c r="I99" s="89"/>
      <c r="J99" s="90"/>
      <c r="K99" s="90"/>
      <c r="L99" s="72">
        <f>SUM(G77:G99)</f>
        <v>0</v>
      </c>
      <c r="M99" s="59">
        <f>SUM(H77:H99)</f>
        <v>0</v>
      </c>
    </row>
    <row r="100" spans="1:13" ht="13" hidden="1">
      <c r="A100"/>
      <c r="B100" s="83"/>
      <c r="C100" s="84">
        <f>C75</f>
        <v>6.7500000000000004E-2</v>
      </c>
      <c r="D100" s="91">
        <v>0</v>
      </c>
      <c r="E100" s="86">
        <f t="shared" si="6"/>
        <v>0</v>
      </c>
      <c r="F100" s="87"/>
      <c r="G100" s="88"/>
      <c r="H100" s="89">
        <f t="shared" si="5"/>
        <v>0</v>
      </c>
      <c r="I100" s="89"/>
      <c r="J100" s="90"/>
      <c r="K100" s="92">
        <f>SUM(K77:K99)</f>
        <v>0</v>
      </c>
      <c r="M100" s="59"/>
    </row>
    <row r="101" spans="1:13" ht="13" hidden="1">
      <c r="A101">
        <v>1</v>
      </c>
      <c r="B101" s="93" t="s">
        <v>31</v>
      </c>
      <c r="C101" s="98">
        <f t="shared" ref="C101:C164" si="7">C100</f>
        <v>6.7500000000000004E-2</v>
      </c>
      <c r="D101" s="95">
        <v>31</v>
      </c>
      <c r="E101" s="86">
        <f t="shared" si="6"/>
        <v>0</v>
      </c>
      <c r="F101" s="87"/>
      <c r="G101" s="88"/>
      <c r="H101" s="87"/>
      <c r="I101" s="87">
        <f>SUM(H95:H100)</f>
        <v>0</v>
      </c>
      <c r="J101" s="96"/>
      <c r="K101" s="97"/>
      <c r="M101" s="59"/>
    </row>
    <row r="102" spans="1:13" ht="13" hidden="1">
      <c r="A102"/>
      <c r="B102" s="93"/>
      <c r="C102" s="98">
        <f t="shared" si="7"/>
        <v>6.7500000000000004E-2</v>
      </c>
      <c r="D102" s="95">
        <v>0</v>
      </c>
      <c r="E102" s="86">
        <f t="shared" si="6"/>
        <v>0</v>
      </c>
      <c r="F102" s="87"/>
      <c r="G102" s="88"/>
      <c r="H102" s="87"/>
      <c r="I102" s="87"/>
      <c r="J102" s="96"/>
      <c r="K102" s="97"/>
      <c r="M102" s="59"/>
    </row>
    <row r="103" spans="1:13" ht="13" hidden="1">
      <c r="A103">
        <v>2</v>
      </c>
      <c r="B103" s="93" t="s">
        <v>32</v>
      </c>
      <c r="C103" s="98">
        <f t="shared" si="7"/>
        <v>6.7500000000000004E-2</v>
      </c>
      <c r="D103" s="99">
        <v>29</v>
      </c>
      <c r="E103" s="86">
        <f t="shared" si="6"/>
        <v>0</v>
      </c>
      <c r="F103" s="87"/>
      <c r="G103" s="88"/>
      <c r="H103" s="87"/>
      <c r="I103" s="87"/>
      <c r="J103" s="96"/>
      <c r="K103" s="97"/>
      <c r="M103" s="59"/>
    </row>
    <row r="104" spans="1:13" hidden="1">
      <c r="A104"/>
      <c r="B104" s="93"/>
      <c r="C104" s="98">
        <f t="shared" si="7"/>
        <v>6.7500000000000004E-2</v>
      </c>
      <c r="D104" s="95">
        <v>0</v>
      </c>
      <c r="E104" s="86">
        <f t="shared" si="6"/>
        <v>0</v>
      </c>
      <c r="F104" s="87"/>
      <c r="G104" s="88"/>
      <c r="H104" s="87"/>
      <c r="I104" s="87"/>
      <c r="J104" s="96"/>
      <c r="K104" s="96"/>
      <c r="M104" s="59"/>
    </row>
    <row r="105" spans="1:13" hidden="1">
      <c r="A105"/>
      <c r="B105" s="93" t="s">
        <v>33</v>
      </c>
      <c r="C105" s="98">
        <f t="shared" si="7"/>
        <v>6.7500000000000004E-2</v>
      </c>
      <c r="D105" s="95">
        <v>31</v>
      </c>
      <c r="E105" s="86">
        <f t="shared" si="6"/>
        <v>0</v>
      </c>
      <c r="F105" s="87"/>
      <c r="G105" s="88"/>
      <c r="H105" s="87">
        <f t="shared" si="5"/>
        <v>0</v>
      </c>
      <c r="I105" s="87"/>
      <c r="J105" s="96"/>
      <c r="K105" s="96"/>
      <c r="M105" s="59"/>
    </row>
    <row r="106" spans="1:13" hidden="1">
      <c r="A106"/>
      <c r="B106" s="93"/>
      <c r="C106" s="98">
        <f t="shared" si="7"/>
        <v>6.7500000000000004E-2</v>
      </c>
      <c r="D106" s="95">
        <v>0</v>
      </c>
      <c r="E106" s="86">
        <f t="shared" si="6"/>
        <v>0</v>
      </c>
      <c r="F106" s="87"/>
      <c r="G106" s="88"/>
      <c r="H106" s="87">
        <f t="shared" si="5"/>
        <v>0</v>
      </c>
      <c r="I106" s="87"/>
      <c r="J106" s="96"/>
      <c r="K106" s="96"/>
      <c r="M106" s="59"/>
    </row>
    <row r="107" spans="1:13" hidden="1">
      <c r="A107"/>
      <c r="B107" s="93" t="s">
        <v>34</v>
      </c>
      <c r="C107" s="98">
        <f t="shared" si="7"/>
        <v>6.7500000000000004E-2</v>
      </c>
      <c r="D107" s="95">
        <v>30</v>
      </c>
      <c r="E107" s="86">
        <f t="shared" si="6"/>
        <v>0</v>
      </c>
      <c r="F107" s="87"/>
      <c r="G107" s="88"/>
      <c r="H107" s="87">
        <f t="shared" si="5"/>
        <v>0</v>
      </c>
      <c r="I107" s="87">
        <f>SUM(H101:H106)</f>
        <v>0</v>
      </c>
      <c r="J107" s="96"/>
      <c r="K107" s="96"/>
      <c r="M107" s="59"/>
    </row>
    <row r="108" spans="1:13" hidden="1">
      <c r="A108"/>
      <c r="B108" s="93"/>
      <c r="C108" s="98">
        <f t="shared" si="7"/>
        <v>6.7500000000000004E-2</v>
      </c>
      <c r="D108" s="95">
        <v>0</v>
      </c>
      <c r="E108" s="86">
        <f t="shared" si="6"/>
        <v>0</v>
      </c>
      <c r="F108" s="87"/>
      <c r="G108" s="88"/>
      <c r="H108" s="87">
        <f t="shared" si="5"/>
        <v>0</v>
      </c>
      <c r="I108" s="87"/>
      <c r="J108" s="96"/>
      <c r="K108" s="96"/>
      <c r="M108" s="59"/>
    </row>
    <row r="109" spans="1:13" hidden="1">
      <c r="A109"/>
      <c r="B109" s="93" t="s">
        <v>35</v>
      </c>
      <c r="C109" s="98">
        <f t="shared" si="7"/>
        <v>6.7500000000000004E-2</v>
      </c>
      <c r="D109" s="95">
        <v>31</v>
      </c>
      <c r="E109" s="86">
        <f t="shared" si="6"/>
        <v>0</v>
      </c>
      <c r="F109" s="87"/>
      <c r="G109" s="88"/>
      <c r="H109" s="87">
        <f t="shared" si="5"/>
        <v>0</v>
      </c>
      <c r="I109" s="87"/>
      <c r="J109" s="96"/>
      <c r="K109" s="96"/>
      <c r="M109" s="59"/>
    </row>
    <row r="110" spans="1:13" hidden="1">
      <c r="A110"/>
      <c r="B110" s="93"/>
      <c r="C110" s="98">
        <f t="shared" si="7"/>
        <v>6.7500000000000004E-2</v>
      </c>
      <c r="D110" s="95">
        <v>0</v>
      </c>
      <c r="E110" s="86">
        <f t="shared" si="6"/>
        <v>0</v>
      </c>
      <c r="F110" s="87"/>
      <c r="G110" s="88"/>
      <c r="H110" s="87">
        <f t="shared" si="5"/>
        <v>0</v>
      </c>
      <c r="I110" s="87"/>
      <c r="J110" s="96"/>
      <c r="K110" s="96"/>
      <c r="M110" s="59"/>
    </row>
    <row r="111" spans="1:13" hidden="1">
      <c r="A111"/>
      <c r="B111" s="93" t="s">
        <v>36</v>
      </c>
      <c r="C111" s="98">
        <f t="shared" si="7"/>
        <v>6.7500000000000004E-2</v>
      </c>
      <c r="D111" s="95">
        <v>30</v>
      </c>
      <c r="E111" s="86">
        <f t="shared" si="6"/>
        <v>0</v>
      </c>
      <c r="F111" s="87"/>
      <c r="G111" s="88"/>
      <c r="H111" s="87">
        <f t="shared" si="5"/>
        <v>0</v>
      </c>
      <c r="I111" s="87"/>
      <c r="J111" s="96"/>
      <c r="K111" s="96"/>
      <c r="M111" s="59"/>
    </row>
    <row r="112" spans="1:13" hidden="1">
      <c r="A112"/>
      <c r="B112" s="93"/>
      <c r="C112" s="98">
        <f t="shared" si="7"/>
        <v>6.7500000000000004E-2</v>
      </c>
      <c r="D112" s="95">
        <v>0</v>
      </c>
      <c r="E112" s="86">
        <f t="shared" si="6"/>
        <v>0</v>
      </c>
      <c r="F112" s="87"/>
      <c r="G112" s="88"/>
      <c r="H112" s="87">
        <f t="shared" si="5"/>
        <v>0</v>
      </c>
      <c r="I112" s="87"/>
      <c r="J112" s="96"/>
      <c r="K112" s="96"/>
      <c r="M112" s="59"/>
    </row>
    <row r="113" spans="1:13" hidden="1">
      <c r="A113"/>
      <c r="B113" s="93" t="s">
        <v>37</v>
      </c>
      <c r="C113" s="98">
        <f t="shared" si="7"/>
        <v>6.7500000000000004E-2</v>
      </c>
      <c r="D113" s="95">
        <v>31</v>
      </c>
      <c r="E113" s="86">
        <f t="shared" si="6"/>
        <v>0</v>
      </c>
      <c r="F113" s="87"/>
      <c r="G113" s="88"/>
      <c r="H113" s="87">
        <f t="shared" si="5"/>
        <v>0</v>
      </c>
      <c r="I113" s="87">
        <f>SUM(H107:H112)</f>
        <v>0</v>
      </c>
      <c r="J113" s="96"/>
      <c r="K113" s="96"/>
      <c r="M113" s="59"/>
    </row>
    <row r="114" spans="1:13" hidden="1">
      <c r="A114"/>
      <c r="B114" s="93"/>
      <c r="C114" s="98">
        <f t="shared" si="7"/>
        <v>6.7500000000000004E-2</v>
      </c>
      <c r="D114" s="95">
        <v>0</v>
      </c>
      <c r="E114" s="86">
        <f t="shared" si="6"/>
        <v>0</v>
      </c>
      <c r="F114" s="87"/>
      <c r="G114" s="88"/>
      <c r="H114" s="87">
        <f t="shared" si="5"/>
        <v>0</v>
      </c>
      <c r="I114" s="87"/>
      <c r="J114" s="96"/>
      <c r="K114" s="96"/>
      <c r="M114" s="59"/>
    </row>
    <row r="115" spans="1:13" hidden="1">
      <c r="A115"/>
      <c r="B115" s="93" t="s">
        <v>38</v>
      </c>
      <c r="C115" s="98">
        <f t="shared" si="7"/>
        <v>6.7500000000000004E-2</v>
      </c>
      <c r="D115" s="95">
        <v>31</v>
      </c>
      <c r="E115" s="86">
        <f t="shared" si="6"/>
        <v>0</v>
      </c>
      <c r="F115" s="87"/>
      <c r="G115" s="88"/>
      <c r="H115" s="87">
        <f t="shared" si="5"/>
        <v>0</v>
      </c>
      <c r="I115" s="87"/>
      <c r="J115" s="96"/>
      <c r="K115" s="96"/>
      <c r="M115" s="59"/>
    </row>
    <row r="116" spans="1:13" hidden="1">
      <c r="A116"/>
      <c r="B116" s="93"/>
      <c r="C116" s="98">
        <f t="shared" si="7"/>
        <v>6.7500000000000004E-2</v>
      </c>
      <c r="D116" s="95">
        <v>0</v>
      </c>
      <c r="E116" s="86">
        <f t="shared" si="6"/>
        <v>0</v>
      </c>
      <c r="F116" s="87"/>
      <c r="G116" s="88"/>
      <c r="H116" s="87">
        <f t="shared" si="5"/>
        <v>0</v>
      </c>
      <c r="I116" s="87"/>
      <c r="J116" s="96"/>
      <c r="K116" s="96"/>
      <c r="M116" s="59"/>
    </row>
    <row r="117" spans="1:13" hidden="1">
      <c r="A117"/>
      <c r="B117" s="93" t="s">
        <v>39</v>
      </c>
      <c r="C117" s="98">
        <f t="shared" si="7"/>
        <v>6.7500000000000004E-2</v>
      </c>
      <c r="D117" s="95">
        <v>30</v>
      </c>
      <c r="E117" s="86">
        <f t="shared" si="6"/>
        <v>0</v>
      </c>
      <c r="F117" s="87"/>
      <c r="G117" s="88"/>
      <c r="H117" s="87">
        <f t="shared" si="5"/>
        <v>0</v>
      </c>
      <c r="I117" s="87"/>
      <c r="J117" s="96"/>
      <c r="K117" s="96"/>
      <c r="M117" s="59"/>
    </row>
    <row r="118" spans="1:13" hidden="1">
      <c r="A118"/>
      <c r="B118" s="93"/>
      <c r="C118" s="98">
        <f t="shared" si="7"/>
        <v>6.7500000000000004E-2</v>
      </c>
      <c r="D118" s="95">
        <v>0</v>
      </c>
      <c r="E118" s="86">
        <f t="shared" si="6"/>
        <v>0</v>
      </c>
      <c r="F118" s="87"/>
      <c r="G118" s="88"/>
      <c r="H118" s="87">
        <f t="shared" si="5"/>
        <v>0</v>
      </c>
      <c r="I118" s="87"/>
      <c r="J118" s="96"/>
      <c r="K118" s="96"/>
      <c r="M118" s="59"/>
    </row>
    <row r="119" spans="1:13" hidden="1">
      <c r="A119"/>
      <c r="B119" s="93" t="s">
        <v>40</v>
      </c>
      <c r="C119" s="98">
        <f t="shared" si="7"/>
        <v>6.7500000000000004E-2</v>
      </c>
      <c r="D119" s="95">
        <v>31</v>
      </c>
      <c r="E119" s="86">
        <f t="shared" si="6"/>
        <v>0</v>
      </c>
      <c r="F119" s="87"/>
      <c r="G119" s="88"/>
      <c r="H119" s="87">
        <f t="shared" si="5"/>
        <v>0</v>
      </c>
      <c r="I119" s="87">
        <f>SUM(H113:H118)</f>
        <v>0</v>
      </c>
      <c r="J119" s="96"/>
      <c r="K119" s="96"/>
      <c r="M119" s="59"/>
    </row>
    <row r="120" spans="1:13" hidden="1">
      <c r="A120"/>
      <c r="B120" s="93"/>
      <c r="C120" s="98">
        <f t="shared" si="7"/>
        <v>6.7500000000000004E-2</v>
      </c>
      <c r="D120" s="95">
        <v>0</v>
      </c>
      <c r="E120" s="86">
        <f t="shared" si="6"/>
        <v>0</v>
      </c>
      <c r="F120" s="87"/>
      <c r="G120" s="88"/>
      <c r="H120" s="87">
        <f t="shared" si="5"/>
        <v>0</v>
      </c>
      <c r="I120" s="87"/>
      <c r="J120" s="96"/>
      <c r="K120" s="96"/>
      <c r="M120" s="59"/>
    </row>
    <row r="121" spans="1:13" hidden="1">
      <c r="A121">
        <v>1</v>
      </c>
      <c r="B121" s="93" t="s">
        <v>41</v>
      </c>
      <c r="C121" s="98">
        <f t="shared" si="7"/>
        <v>6.7500000000000004E-2</v>
      </c>
      <c r="D121" s="95">
        <v>13</v>
      </c>
      <c r="E121" s="86">
        <f t="shared" si="6"/>
        <v>0</v>
      </c>
      <c r="F121" s="87"/>
      <c r="G121" s="88"/>
      <c r="H121" s="87">
        <f t="shared" si="5"/>
        <v>0</v>
      </c>
      <c r="I121" s="87"/>
      <c r="J121" s="96"/>
      <c r="K121" s="96">
        <f>SUM(G121:G124)</f>
        <v>0</v>
      </c>
      <c r="M121" s="59"/>
    </row>
    <row r="122" spans="1:13" hidden="1">
      <c r="A122"/>
      <c r="B122" s="93"/>
      <c r="C122" s="98">
        <f t="shared" si="7"/>
        <v>6.7500000000000004E-2</v>
      </c>
      <c r="D122" s="95">
        <v>0</v>
      </c>
      <c r="E122" s="86">
        <f t="shared" si="6"/>
        <v>0</v>
      </c>
      <c r="F122" s="87"/>
      <c r="G122" s="88"/>
      <c r="H122" s="87">
        <f t="shared" si="5"/>
        <v>0</v>
      </c>
      <c r="I122" s="87"/>
      <c r="J122" s="96"/>
      <c r="K122" s="96">
        <f>SUM(H121:H124)</f>
        <v>0</v>
      </c>
      <c r="M122" s="59"/>
    </row>
    <row r="123" spans="1:13" hidden="1">
      <c r="A123">
        <v>2</v>
      </c>
      <c r="B123" s="83" t="s">
        <v>45</v>
      </c>
      <c r="C123" s="84">
        <f t="shared" si="7"/>
        <v>6.7500000000000004E-2</v>
      </c>
      <c r="D123" s="85">
        <v>31</v>
      </c>
      <c r="E123" s="86">
        <f t="shared" si="6"/>
        <v>0</v>
      </c>
      <c r="F123" s="87"/>
      <c r="G123" s="88"/>
      <c r="H123" s="89">
        <f t="shared" si="5"/>
        <v>0</v>
      </c>
      <c r="I123" s="89"/>
      <c r="J123" s="90"/>
      <c r="K123" s="90"/>
      <c r="L123" s="72">
        <f>SUM(G101:G123)</f>
        <v>0</v>
      </c>
      <c r="M123" s="59">
        <f>SUM(H101:H123)</f>
        <v>0</v>
      </c>
    </row>
    <row r="124" spans="1:13" ht="13" hidden="1">
      <c r="A124"/>
      <c r="B124" s="83"/>
      <c r="C124" s="84">
        <f>C99</f>
        <v>6.7500000000000004E-2</v>
      </c>
      <c r="D124" s="91">
        <v>0</v>
      </c>
      <c r="E124" s="86">
        <f t="shared" si="6"/>
        <v>0</v>
      </c>
      <c r="F124" s="87"/>
      <c r="G124" s="88"/>
      <c r="H124" s="89">
        <f t="shared" si="5"/>
        <v>0</v>
      </c>
      <c r="I124" s="89"/>
      <c r="J124" s="90"/>
      <c r="K124" s="92">
        <f>SUM(K111:K123)</f>
        <v>0</v>
      </c>
      <c r="M124" s="59"/>
    </row>
    <row r="125" spans="1:13" ht="13" hidden="1">
      <c r="A125">
        <v>1</v>
      </c>
      <c r="B125" s="93" t="s">
        <v>31</v>
      </c>
      <c r="C125" s="98">
        <f t="shared" si="7"/>
        <v>6.7500000000000004E-2</v>
      </c>
      <c r="D125" s="95">
        <v>31</v>
      </c>
      <c r="E125" s="86">
        <f t="shared" si="6"/>
        <v>0</v>
      </c>
      <c r="F125" s="87"/>
      <c r="G125" s="88"/>
      <c r="H125" s="87">
        <f t="shared" si="5"/>
        <v>0</v>
      </c>
      <c r="I125" s="87">
        <f>SUM(H119:H124)</f>
        <v>0</v>
      </c>
      <c r="J125" s="96"/>
      <c r="K125" s="97"/>
      <c r="M125" s="59"/>
    </row>
    <row r="126" spans="1:13" ht="13" hidden="1">
      <c r="A126"/>
      <c r="B126" s="93"/>
      <c r="C126" s="98">
        <f t="shared" si="7"/>
        <v>6.7500000000000004E-2</v>
      </c>
      <c r="D126" s="95">
        <v>0</v>
      </c>
      <c r="E126" s="86">
        <f t="shared" si="6"/>
        <v>0</v>
      </c>
      <c r="F126" s="87"/>
      <c r="G126" s="88"/>
      <c r="H126" s="87">
        <f t="shared" si="5"/>
        <v>0</v>
      </c>
      <c r="I126" s="87"/>
      <c r="J126" s="96"/>
      <c r="K126" s="97"/>
      <c r="M126" s="59"/>
    </row>
    <row r="127" spans="1:13" ht="13" hidden="1">
      <c r="A127">
        <v>2</v>
      </c>
      <c r="B127" s="93" t="s">
        <v>32</v>
      </c>
      <c r="C127" s="98">
        <f t="shared" si="7"/>
        <v>6.7500000000000004E-2</v>
      </c>
      <c r="D127" s="99">
        <v>28</v>
      </c>
      <c r="E127" s="86">
        <f t="shared" si="6"/>
        <v>0</v>
      </c>
      <c r="F127" s="87"/>
      <c r="G127" s="88"/>
      <c r="H127" s="87">
        <f t="shared" si="5"/>
        <v>0</v>
      </c>
      <c r="I127" s="87"/>
      <c r="J127" s="96"/>
      <c r="K127" s="97"/>
      <c r="M127" s="59"/>
    </row>
    <row r="128" spans="1:13" hidden="1">
      <c r="A128"/>
      <c r="B128" s="93"/>
      <c r="C128" s="98">
        <f t="shared" si="7"/>
        <v>6.7500000000000004E-2</v>
      </c>
      <c r="D128" s="95">
        <v>0</v>
      </c>
      <c r="E128" s="86">
        <f t="shared" si="6"/>
        <v>0</v>
      </c>
      <c r="F128" s="87"/>
      <c r="G128" s="88"/>
      <c r="H128" s="87">
        <f t="shared" si="5"/>
        <v>0</v>
      </c>
      <c r="I128" s="87"/>
      <c r="J128" s="96"/>
      <c r="K128" s="96"/>
      <c r="M128" s="59"/>
    </row>
    <row r="129" spans="1:13" hidden="1">
      <c r="A129">
        <v>1</v>
      </c>
      <c r="B129" s="93" t="s">
        <v>33</v>
      </c>
      <c r="C129" s="98">
        <f t="shared" si="7"/>
        <v>6.7500000000000004E-2</v>
      </c>
      <c r="D129" s="95">
        <v>31</v>
      </c>
      <c r="E129" s="86">
        <f t="shared" si="6"/>
        <v>0</v>
      </c>
      <c r="F129" s="87"/>
      <c r="G129" s="88"/>
      <c r="H129" s="87">
        <f t="shared" si="5"/>
        <v>0</v>
      </c>
      <c r="I129" s="87"/>
      <c r="J129" s="96"/>
      <c r="K129" s="96">
        <f>SUM(G129:G148)</f>
        <v>542652.39</v>
      </c>
      <c r="M129" s="59"/>
    </row>
    <row r="130" spans="1:13" hidden="1">
      <c r="A130"/>
      <c r="B130" s="93"/>
      <c r="C130" s="98">
        <f t="shared" si="7"/>
        <v>6.7500000000000004E-2</v>
      </c>
      <c r="D130" s="95">
        <v>0</v>
      </c>
      <c r="E130" s="86">
        <f t="shared" si="6"/>
        <v>0</v>
      </c>
      <c r="F130" s="87"/>
      <c r="G130" s="88"/>
      <c r="H130" s="87">
        <f t="shared" si="5"/>
        <v>0</v>
      </c>
      <c r="I130" s="87"/>
      <c r="J130" s="96"/>
      <c r="K130" s="96"/>
      <c r="M130" s="59"/>
    </row>
    <row r="131" spans="1:13" hidden="1">
      <c r="A131">
        <v>1</v>
      </c>
      <c r="B131" s="93" t="s">
        <v>34</v>
      </c>
      <c r="C131" s="98">
        <f t="shared" si="7"/>
        <v>6.7500000000000004E-2</v>
      </c>
      <c r="D131" s="95">
        <v>14</v>
      </c>
      <c r="E131" s="86">
        <f t="shared" si="6"/>
        <v>0</v>
      </c>
      <c r="F131" s="87"/>
      <c r="G131" s="101"/>
      <c r="H131" s="87">
        <f t="shared" si="5"/>
        <v>0</v>
      </c>
      <c r="I131" s="87">
        <f>SUM(H125:H130)</f>
        <v>0</v>
      </c>
      <c r="J131" s="96"/>
      <c r="K131" s="96"/>
      <c r="M131" s="59"/>
    </row>
    <row r="132" spans="1:13" hidden="1">
      <c r="A132"/>
      <c r="B132" s="93"/>
      <c r="C132" s="98">
        <f t="shared" si="7"/>
        <v>6.7500000000000004E-2</v>
      </c>
      <c r="D132" s="95">
        <v>0</v>
      </c>
      <c r="E132" s="86">
        <f t="shared" si="6"/>
        <v>0</v>
      </c>
      <c r="F132" s="87"/>
      <c r="G132" s="88"/>
      <c r="H132" s="87">
        <f t="shared" si="5"/>
        <v>0</v>
      </c>
      <c r="I132" s="87"/>
      <c r="J132" s="96"/>
      <c r="K132" s="96"/>
      <c r="M132" s="59"/>
    </row>
    <row r="133" spans="1:13" hidden="1">
      <c r="A133">
        <v>2</v>
      </c>
      <c r="B133" s="93" t="s">
        <v>35</v>
      </c>
      <c r="C133" s="98">
        <f t="shared" si="7"/>
        <v>6.7500000000000004E-2</v>
      </c>
      <c r="D133" s="95">
        <v>31</v>
      </c>
      <c r="E133" s="86">
        <f t="shared" si="6"/>
        <v>0</v>
      </c>
      <c r="F133" s="87"/>
      <c r="G133" s="101"/>
      <c r="H133" s="87">
        <f t="shared" si="5"/>
        <v>0</v>
      </c>
      <c r="I133" s="87"/>
      <c r="J133" s="96"/>
      <c r="K133" s="96"/>
      <c r="M133" s="59"/>
    </row>
    <row r="134" spans="1:13" hidden="1">
      <c r="A134"/>
      <c r="B134" s="93"/>
      <c r="C134" s="98">
        <f t="shared" si="7"/>
        <v>6.7500000000000004E-2</v>
      </c>
      <c r="D134" s="95">
        <v>0</v>
      </c>
      <c r="E134" s="86">
        <f t="shared" si="6"/>
        <v>0</v>
      </c>
      <c r="F134" s="87"/>
      <c r="G134" s="88"/>
      <c r="H134" s="87">
        <f t="shared" si="5"/>
        <v>0</v>
      </c>
      <c r="I134" s="87"/>
      <c r="J134" s="96"/>
      <c r="K134" s="96"/>
      <c r="M134" s="59"/>
    </row>
    <row r="135" spans="1:13" hidden="1">
      <c r="A135"/>
      <c r="B135" s="93" t="s">
        <v>36</v>
      </c>
      <c r="C135" s="98">
        <f t="shared" si="7"/>
        <v>6.7500000000000004E-2</v>
      </c>
      <c r="D135" s="95">
        <v>1</v>
      </c>
      <c r="E135" s="86">
        <f t="shared" si="6"/>
        <v>0</v>
      </c>
      <c r="F135" s="87"/>
      <c r="G135" s="101">
        <v>180884.13</v>
      </c>
      <c r="H135" s="87">
        <f t="shared" si="5"/>
        <v>0</v>
      </c>
      <c r="I135" s="87"/>
      <c r="J135" s="96"/>
      <c r="K135" s="96"/>
      <c r="M135" s="59"/>
    </row>
    <row r="136" spans="1:13" hidden="1">
      <c r="A136"/>
      <c r="B136" s="93"/>
      <c r="C136" s="98">
        <f t="shared" si="7"/>
        <v>6.7500000000000004E-2</v>
      </c>
      <c r="D136" s="95">
        <v>0</v>
      </c>
      <c r="E136" s="86">
        <f t="shared" si="6"/>
        <v>-180884.13</v>
      </c>
      <c r="F136" s="87"/>
      <c r="G136" s="88"/>
      <c r="H136" s="87">
        <f t="shared" si="5"/>
        <v>0</v>
      </c>
      <c r="I136" s="87"/>
      <c r="J136" s="96"/>
      <c r="K136" s="96"/>
      <c r="M136" s="59"/>
    </row>
    <row r="137" spans="1:13" hidden="1">
      <c r="A137"/>
      <c r="B137" s="93" t="s">
        <v>37</v>
      </c>
      <c r="C137" s="98">
        <f t="shared" si="7"/>
        <v>6.7500000000000004E-2</v>
      </c>
      <c r="D137" s="95">
        <v>31</v>
      </c>
      <c r="E137" s="86">
        <f t="shared" si="6"/>
        <v>-180884.13</v>
      </c>
      <c r="F137" s="87"/>
      <c r="G137" s="101">
        <v>180884.13</v>
      </c>
      <c r="H137" s="87">
        <f t="shared" si="5"/>
        <v>-1051.389005625</v>
      </c>
      <c r="I137" s="87">
        <f>SUM(H131:H136)</f>
        <v>0</v>
      </c>
      <c r="J137" s="96"/>
      <c r="K137" s="96"/>
      <c r="M137" s="59"/>
    </row>
    <row r="138" spans="1:13" hidden="1">
      <c r="A138"/>
      <c r="B138" s="93"/>
      <c r="C138" s="98">
        <f t="shared" si="7"/>
        <v>6.7500000000000004E-2</v>
      </c>
      <c r="D138" s="95">
        <v>0</v>
      </c>
      <c r="E138" s="86">
        <f t="shared" si="6"/>
        <v>-361768.26</v>
      </c>
      <c r="F138" s="87"/>
      <c r="G138" s="88"/>
      <c r="H138" s="87">
        <f t="shared" si="5"/>
        <v>0</v>
      </c>
      <c r="I138" s="87"/>
      <c r="J138" s="96"/>
      <c r="K138" s="96"/>
      <c r="M138" s="59"/>
    </row>
    <row r="139" spans="1:13" hidden="1">
      <c r="A139"/>
      <c r="B139" s="93" t="s">
        <v>38</v>
      </c>
      <c r="C139" s="98">
        <f t="shared" si="7"/>
        <v>6.7500000000000004E-2</v>
      </c>
      <c r="D139" s="95">
        <v>31</v>
      </c>
      <c r="E139" s="86">
        <f t="shared" si="6"/>
        <v>-361768.26</v>
      </c>
      <c r="F139" s="87"/>
      <c r="G139" s="101">
        <v>180884.13</v>
      </c>
      <c r="H139" s="87">
        <f t="shared" si="5"/>
        <v>-2102.77801125</v>
      </c>
      <c r="I139" s="87"/>
      <c r="J139" s="96"/>
      <c r="K139" s="96"/>
      <c r="M139" s="59"/>
    </row>
    <row r="140" spans="1:13" hidden="1">
      <c r="A140"/>
      <c r="B140" s="93"/>
      <c r="C140" s="98">
        <f t="shared" si="7"/>
        <v>6.7500000000000004E-2</v>
      </c>
      <c r="D140" s="95">
        <v>0</v>
      </c>
      <c r="E140" s="86">
        <f t="shared" si="6"/>
        <v>-542652.39</v>
      </c>
      <c r="F140" s="87"/>
      <c r="G140" s="88"/>
      <c r="H140" s="87">
        <f t="shared" si="5"/>
        <v>0</v>
      </c>
      <c r="I140" s="87"/>
      <c r="J140" s="96"/>
      <c r="K140" s="96"/>
      <c r="M140" s="59"/>
    </row>
    <row r="141" spans="1:13" hidden="1">
      <c r="A141">
        <v>1</v>
      </c>
      <c r="B141" s="93" t="s">
        <v>39</v>
      </c>
      <c r="C141" s="98">
        <f t="shared" si="7"/>
        <v>6.7500000000000004E-2</v>
      </c>
      <c r="D141" s="95">
        <v>22</v>
      </c>
      <c r="E141" s="86">
        <f>8320670.03</f>
        <v>8320670.0300000003</v>
      </c>
      <c r="F141" s="87"/>
      <c r="G141" s="101"/>
      <c r="H141" s="87"/>
      <c r="I141" s="87"/>
      <c r="J141" s="96"/>
      <c r="K141" s="96"/>
      <c r="M141" s="59"/>
    </row>
    <row r="142" spans="1:13" hidden="1">
      <c r="A142"/>
      <c r="B142" s="93"/>
      <c r="C142" s="98">
        <f t="shared" si="7"/>
        <v>6.7500000000000004E-2</v>
      </c>
      <c r="D142" s="95">
        <v>0</v>
      </c>
      <c r="E142" s="86">
        <f t="shared" si="6"/>
        <v>8320670.0300000003</v>
      </c>
      <c r="F142" s="87"/>
      <c r="G142" s="88"/>
      <c r="H142" s="87"/>
      <c r="I142" s="87"/>
      <c r="J142" s="96"/>
      <c r="K142" s="96"/>
      <c r="M142" s="59"/>
    </row>
    <row r="143" spans="1:13" hidden="1">
      <c r="A143">
        <v>1</v>
      </c>
      <c r="B143" s="93" t="s">
        <v>40</v>
      </c>
      <c r="C143" s="98">
        <f t="shared" si="7"/>
        <v>6.7500000000000004E-2</v>
      </c>
      <c r="D143" s="95">
        <v>15</v>
      </c>
      <c r="E143" s="86">
        <f>F143</f>
        <v>0</v>
      </c>
      <c r="F143" s="87"/>
      <c r="G143" s="101"/>
      <c r="H143" s="87"/>
      <c r="I143" s="87">
        <f>SUM(H137:H142)</f>
        <v>-3154.1670168749997</v>
      </c>
      <c r="J143" s="96"/>
      <c r="K143" s="96">
        <f>SUM(G143:G148)</f>
        <v>0</v>
      </c>
      <c r="M143" s="59"/>
    </row>
    <row r="144" spans="1:13" hidden="1">
      <c r="A144"/>
      <c r="B144" s="93"/>
      <c r="C144" s="98">
        <f t="shared" si="7"/>
        <v>6.7500000000000004E-2</v>
      </c>
      <c r="D144" s="95">
        <v>0</v>
      </c>
      <c r="E144" s="86">
        <f t="shared" si="6"/>
        <v>0</v>
      </c>
      <c r="F144" s="87"/>
      <c r="G144" s="88"/>
      <c r="H144" s="87"/>
      <c r="I144" s="87"/>
      <c r="J144" s="96"/>
      <c r="K144" s="96">
        <f>SUM(H143:H148)</f>
        <v>0</v>
      </c>
    </row>
    <row r="145" spans="1:13" hidden="1">
      <c r="A145">
        <v>2</v>
      </c>
      <c r="B145" s="93" t="s">
        <v>41</v>
      </c>
      <c r="C145" s="98">
        <f t="shared" si="7"/>
        <v>6.7500000000000004E-2</v>
      </c>
      <c r="D145" s="95">
        <v>30</v>
      </c>
      <c r="E145" s="86">
        <f t="shared" si="6"/>
        <v>0</v>
      </c>
      <c r="F145" s="87"/>
      <c r="G145" s="101"/>
      <c r="H145" s="87"/>
      <c r="I145" s="87"/>
      <c r="J145" s="96"/>
      <c r="K145" s="96"/>
    </row>
    <row r="146" spans="1:13" hidden="1">
      <c r="A146"/>
      <c r="B146" s="93"/>
      <c r="C146" s="98">
        <f t="shared" si="7"/>
        <v>6.7500000000000004E-2</v>
      </c>
      <c r="D146" s="95">
        <v>0</v>
      </c>
      <c r="E146" s="86">
        <f t="shared" si="6"/>
        <v>0</v>
      </c>
      <c r="F146" s="87"/>
      <c r="G146" s="88"/>
      <c r="H146" s="87"/>
      <c r="I146" s="87"/>
      <c r="J146" s="96"/>
      <c r="K146" s="96"/>
    </row>
    <row r="147" spans="1:13" hidden="1">
      <c r="A147">
        <v>3</v>
      </c>
      <c r="B147" s="83" t="s">
        <v>46</v>
      </c>
      <c r="C147" s="84">
        <f t="shared" si="7"/>
        <v>6.7500000000000004E-2</v>
      </c>
      <c r="D147" s="85">
        <v>31</v>
      </c>
      <c r="E147" s="86">
        <f t="shared" si="6"/>
        <v>0</v>
      </c>
      <c r="F147" s="87"/>
      <c r="G147" s="101"/>
      <c r="H147" s="89"/>
      <c r="I147" s="89"/>
      <c r="J147" s="90"/>
      <c r="K147" s="90"/>
      <c r="L147" s="72">
        <f>SUM(G125:G147)</f>
        <v>542652.39</v>
      </c>
      <c r="M147" s="72">
        <f>SUM(H125:H147)</f>
        <v>-3154.1670168749997</v>
      </c>
    </row>
    <row r="148" spans="1:13" ht="13" hidden="1">
      <c r="A148"/>
      <c r="B148" s="83"/>
      <c r="C148" s="84">
        <f>C123</f>
        <v>6.7500000000000004E-2</v>
      </c>
      <c r="D148" s="91">
        <v>0</v>
      </c>
      <c r="E148" s="86">
        <f t="shared" si="6"/>
        <v>0</v>
      </c>
      <c r="F148" s="87"/>
      <c r="G148" s="88"/>
      <c r="H148" s="89"/>
      <c r="I148" s="89"/>
      <c r="J148" s="90"/>
      <c r="K148" s="92">
        <f>SUM(K141:K147)</f>
        <v>0</v>
      </c>
    </row>
    <row r="149" spans="1:13" ht="13" hidden="1">
      <c r="A149"/>
      <c r="B149" s="93" t="s">
        <v>31</v>
      </c>
      <c r="C149" s="98">
        <f t="shared" si="7"/>
        <v>6.7500000000000004E-2</v>
      </c>
      <c r="D149" s="95">
        <v>31</v>
      </c>
      <c r="E149" s="86">
        <f t="shared" si="6"/>
        <v>0</v>
      </c>
      <c r="F149" s="87"/>
      <c r="G149" s="101"/>
      <c r="H149" s="87">
        <f t="shared" si="5"/>
        <v>0</v>
      </c>
      <c r="I149" s="87">
        <f>SUM(H143:H148)</f>
        <v>0</v>
      </c>
      <c r="J149" s="96"/>
      <c r="K149" s="97"/>
    </row>
    <row r="150" spans="1:13" ht="13" hidden="1">
      <c r="A150"/>
      <c r="B150" s="93"/>
      <c r="C150" s="98">
        <f t="shared" si="7"/>
        <v>6.7500000000000004E-2</v>
      </c>
      <c r="D150" s="95">
        <v>0</v>
      </c>
      <c r="E150" s="86">
        <f t="shared" si="6"/>
        <v>0</v>
      </c>
      <c r="F150" s="87"/>
      <c r="G150" s="88"/>
      <c r="H150" s="87">
        <f t="shared" si="5"/>
        <v>0</v>
      </c>
      <c r="I150" s="87"/>
      <c r="J150" s="96"/>
      <c r="K150" s="97"/>
    </row>
    <row r="151" spans="1:13" ht="13" hidden="1">
      <c r="A151"/>
      <c r="B151" s="93" t="s">
        <v>32</v>
      </c>
      <c r="C151" s="98">
        <f t="shared" si="7"/>
        <v>6.7500000000000004E-2</v>
      </c>
      <c r="D151" s="99">
        <v>28</v>
      </c>
      <c r="E151" s="86">
        <f t="shared" si="6"/>
        <v>0</v>
      </c>
      <c r="F151" s="87"/>
      <c r="G151" s="101"/>
      <c r="H151" s="87">
        <f t="shared" si="5"/>
        <v>0</v>
      </c>
      <c r="I151" s="87"/>
      <c r="J151" s="96"/>
      <c r="K151" s="97"/>
    </row>
    <row r="152" spans="1:13" hidden="1">
      <c r="A152"/>
      <c r="B152" s="93"/>
      <c r="C152" s="98">
        <f t="shared" si="7"/>
        <v>6.7500000000000004E-2</v>
      </c>
      <c r="D152" s="95">
        <v>0</v>
      </c>
      <c r="E152" s="86">
        <f t="shared" si="6"/>
        <v>0</v>
      </c>
      <c r="F152" s="87"/>
      <c r="G152" s="88"/>
      <c r="H152" s="87">
        <f t="shared" si="5"/>
        <v>0</v>
      </c>
      <c r="I152" s="87"/>
      <c r="J152" s="96"/>
      <c r="K152" s="96"/>
    </row>
    <row r="153" spans="1:13" hidden="1">
      <c r="A153"/>
      <c r="B153" s="93" t="s">
        <v>33</v>
      </c>
      <c r="C153" s="98">
        <f t="shared" si="7"/>
        <v>6.7500000000000004E-2</v>
      </c>
      <c r="D153" s="95">
        <v>31</v>
      </c>
      <c r="E153" s="86">
        <f t="shared" si="6"/>
        <v>0</v>
      </c>
      <c r="F153" s="87"/>
      <c r="G153" s="101"/>
      <c r="H153" s="87">
        <f t="shared" si="5"/>
        <v>0</v>
      </c>
      <c r="I153" s="87"/>
      <c r="J153" s="96"/>
      <c r="K153" s="96"/>
    </row>
    <row r="154" spans="1:13" hidden="1">
      <c r="A154"/>
      <c r="B154" s="93"/>
      <c r="C154" s="98">
        <f t="shared" si="7"/>
        <v>6.7500000000000004E-2</v>
      </c>
      <c r="D154" s="95">
        <v>0</v>
      </c>
      <c r="E154" s="86">
        <f t="shared" si="6"/>
        <v>0</v>
      </c>
      <c r="F154" s="87"/>
      <c r="G154" s="88"/>
      <c r="H154" s="87">
        <f t="shared" si="5"/>
        <v>0</v>
      </c>
      <c r="I154" s="87"/>
      <c r="J154" s="96"/>
      <c r="K154" s="96"/>
    </row>
    <row r="155" spans="1:13" hidden="1">
      <c r="A155"/>
      <c r="B155" s="93" t="s">
        <v>34</v>
      </c>
      <c r="C155" s="98">
        <f t="shared" si="7"/>
        <v>6.7500000000000004E-2</v>
      </c>
      <c r="D155" s="95">
        <v>30</v>
      </c>
      <c r="E155" s="86">
        <f t="shared" si="6"/>
        <v>0</v>
      </c>
      <c r="F155" s="87"/>
      <c r="G155" s="101"/>
      <c r="H155" s="87">
        <f t="shared" ref="H155:H218" si="8">C155*D155*E155/360</f>
        <v>0</v>
      </c>
      <c r="I155" s="87">
        <f>SUM(H149:H154)</f>
        <v>0</v>
      </c>
      <c r="J155" s="96"/>
      <c r="K155" s="96"/>
    </row>
    <row r="156" spans="1:13" hidden="1">
      <c r="A156"/>
      <c r="B156" s="93"/>
      <c r="C156" s="98">
        <f t="shared" si="7"/>
        <v>6.7500000000000004E-2</v>
      </c>
      <c r="D156" s="95">
        <v>0</v>
      </c>
      <c r="E156" s="86">
        <f t="shared" ref="E156:E219" si="9">E155+F156-G155</f>
        <v>0</v>
      </c>
      <c r="F156" s="87"/>
      <c r="G156" s="88"/>
      <c r="H156" s="87">
        <f t="shared" si="8"/>
        <v>0</v>
      </c>
      <c r="I156" s="87"/>
      <c r="J156" s="96"/>
      <c r="K156" s="96"/>
    </row>
    <row r="157" spans="1:13" hidden="1">
      <c r="A157"/>
      <c r="B157" s="93" t="s">
        <v>35</v>
      </c>
      <c r="C157" s="98">
        <f t="shared" si="7"/>
        <v>6.7500000000000004E-2</v>
      </c>
      <c r="D157" s="95">
        <v>31</v>
      </c>
      <c r="E157" s="86">
        <f t="shared" si="9"/>
        <v>0</v>
      </c>
      <c r="F157" s="87"/>
      <c r="G157" s="101"/>
      <c r="H157" s="87">
        <f t="shared" si="8"/>
        <v>0</v>
      </c>
      <c r="I157" s="87"/>
      <c r="J157" s="96"/>
      <c r="K157" s="96"/>
    </row>
    <row r="158" spans="1:13" hidden="1">
      <c r="A158"/>
      <c r="B158" s="93"/>
      <c r="C158" s="98">
        <f t="shared" si="7"/>
        <v>6.7500000000000004E-2</v>
      </c>
      <c r="D158" s="95">
        <v>0</v>
      </c>
      <c r="E158" s="86">
        <f t="shared" si="9"/>
        <v>0</v>
      </c>
      <c r="F158" s="87"/>
      <c r="G158" s="88"/>
      <c r="H158" s="87">
        <f t="shared" si="8"/>
        <v>0</v>
      </c>
      <c r="I158" s="87"/>
      <c r="J158" s="96"/>
      <c r="K158" s="96"/>
    </row>
    <row r="159" spans="1:13" hidden="1">
      <c r="A159"/>
      <c r="B159" s="93" t="s">
        <v>36</v>
      </c>
      <c r="C159" s="98">
        <f t="shared" si="7"/>
        <v>6.7500000000000004E-2</v>
      </c>
      <c r="D159" s="95">
        <v>30</v>
      </c>
      <c r="E159" s="86">
        <f t="shared" si="9"/>
        <v>0</v>
      </c>
      <c r="F159" s="87"/>
      <c r="G159" s="101"/>
      <c r="H159" s="87">
        <f t="shared" si="8"/>
        <v>0</v>
      </c>
      <c r="I159" s="87"/>
      <c r="J159" s="96"/>
      <c r="K159" s="96"/>
    </row>
    <row r="160" spans="1:13" hidden="1">
      <c r="A160"/>
      <c r="B160" s="93"/>
      <c r="C160" s="98">
        <f t="shared" si="7"/>
        <v>6.7500000000000004E-2</v>
      </c>
      <c r="D160" s="95">
        <v>0</v>
      </c>
      <c r="E160" s="86">
        <f t="shared" si="9"/>
        <v>0</v>
      </c>
      <c r="F160" s="87"/>
      <c r="G160" s="88"/>
      <c r="H160" s="87">
        <f t="shared" si="8"/>
        <v>0</v>
      </c>
      <c r="I160" s="87"/>
      <c r="J160" s="96"/>
      <c r="K160" s="96"/>
    </row>
    <row r="161" spans="1:13" hidden="1">
      <c r="A161"/>
      <c r="B161" s="93" t="s">
        <v>37</v>
      </c>
      <c r="C161" s="98">
        <f t="shared" si="7"/>
        <v>6.7500000000000004E-2</v>
      </c>
      <c r="D161" s="95">
        <v>31</v>
      </c>
      <c r="E161" s="86">
        <f t="shared" si="9"/>
        <v>0</v>
      </c>
      <c r="F161" s="87"/>
      <c r="G161" s="101"/>
      <c r="H161" s="87">
        <f t="shared" si="8"/>
        <v>0</v>
      </c>
      <c r="I161" s="87">
        <f>SUM(H155:H160)</f>
        <v>0</v>
      </c>
      <c r="J161" s="96"/>
      <c r="K161" s="96"/>
    </row>
    <row r="162" spans="1:13" hidden="1">
      <c r="A162"/>
      <c r="B162" s="93"/>
      <c r="C162" s="98">
        <f t="shared" si="7"/>
        <v>6.7500000000000004E-2</v>
      </c>
      <c r="D162" s="95">
        <v>0</v>
      </c>
      <c r="E162" s="86">
        <f t="shared" si="9"/>
        <v>0</v>
      </c>
      <c r="F162" s="87"/>
      <c r="G162" s="88"/>
      <c r="H162" s="87">
        <f t="shared" si="8"/>
        <v>0</v>
      </c>
      <c r="I162" s="87"/>
      <c r="J162" s="96"/>
      <c r="K162" s="96"/>
    </row>
    <row r="163" spans="1:13" hidden="1">
      <c r="A163"/>
      <c r="B163" s="93" t="s">
        <v>38</v>
      </c>
      <c r="C163" s="98">
        <f t="shared" si="7"/>
        <v>6.7500000000000004E-2</v>
      </c>
      <c r="D163" s="95">
        <v>31</v>
      </c>
      <c r="E163" s="86">
        <f t="shared" si="9"/>
        <v>0</v>
      </c>
      <c r="F163" s="87"/>
      <c r="G163" s="101"/>
      <c r="H163" s="87">
        <f t="shared" si="8"/>
        <v>0</v>
      </c>
      <c r="I163" s="87"/>
      <c r="J163" s="96"/>
      <c r="K163" s="96"/>
    </row>
    <row r="164" spans="1:13" hidden="1">
      <c r="A164"/>
      <c r="B164" s="93"/>
      <c r="C164" s="98">
        <f t="shared" si="7"/>
        <v>6.7500000000000004E-2</v>
      </c>
      <c r="D164" s="95">
        <v>0</v>
      </c>
      <c r="E164" s="86">
        <f t="shared" si="9"/>
        <v>0</v>
      </c>
      <c r="F164" s="87"/>
      <c r="G164" s="88"/>
      <c r="H164" s="87">
        <f t="shared" si="8"/>
        <v>0</v>
      </c>
      <c r="I164" s="87"/>
      <c r="J164" s="96"/>
      <c r="K164" s="96"/>
    </row>
    <row r="165" spans="1:13" hidden="1">
      <c r="A165"/>
      <c r="B165" s="93" t="s">
        <v>39</v>
      </c>
      <c r="C165" s="98">
        <f t="shared" ref="C165:C171" si="10">C164</f>
        <v>6.7500000000000004E-2</v>
      </c>
      <c r="D165" s="95">
        <v>3</v>
      </c>
      <c r="E165" s="86">
        <f t="shared" si="9"/>
        <v>0</v>
      </c>
      <c r="F165" s="87"/>
      <c r="G165" s="101"/>
      <c r="H165" s="87">
        <f t="shared" si="8"/>
        <v>0</v>
      </c>
      <c r="I165" s="87"/>
      <c r="J165" s="96"/>
      <c r="K165" s="96"/>
    </row>
    <row r="166" spans="1:13" hidden="1">
      <c r="A166"/>
      <c r="B166" s="93"/>
      <c r="C166" s="98">
        <f t="shared" si="10"/>
        <v>6.7500000000000004E-2</v>
      </c>
      <c r="D166" s="95">
        <v>0</v>
      </c>
      <c r="E166" s="86">
        <f t="shared" si="9"/>
        <v>0</v>
      </c>
      <c r="F166" s="87"/>
      <c r="G166" s="88"/>
      <c r="H166" s="87">
        <f t="shared" si="8"/>
        <v>0</v>
      </c>
      <c r="I166" s="87"/>
      <c r="J166" s="96"/>
      <c r="K166" s="96"/>
    </row>
    <row r="167" spans="1:13">
      <c r="A167">
        <v>1</v>
      </c>
      <c r="B167" s="93" t="s">
        <v>40</v>
      </c>
      <c r="C167" s="98">
        <f t="shared" si="10"/>
        <v>6.7500000000000004E-2</v>
      </c>
      <c r="D167" s="95">
        <v>2</v>
      </c>
      <c r="E167" s="86">
        <f t="shared" si="9"/>
        <v>11552236.73</v>
      </c>
      <c r="F167" s="87">
        <v>11552236.73</v>
      </c>
      <c r="G167" s="101">
        <v>134328.34</v>
      </c>
      <c r="H167" s="87">
        <f t="shared" si="8"/>
        <v>4332.0887737500007</v>
      </c>
      <c r="I167" s="87">
        <f>SUM(H161:H166)</f>
        <v>0</v>
      </c>
      <c r="J167" s="96"/>
      <c r="K167" s="96">
        <f>SUM(G167:G172)</f>
        <v>402985.02</v>
      </c>
    </row>
    <row r="168" spans="1:13">
      <c r="A168"/>
      <c r="B168" s="93"/>
      <c r="C168" s="98">
        <f t="shared" si="10"/>
        <v>6.7500000000000004E-2</v>
      </c>
      <c r="D168" s="95">
        <v>0</v>
      </c>
      <c r="E168" s="86">
        <f t="shared" si="9"/>
        <v>11417908.390000001</v>
      </c>
      <c r="F168" s="87"/>
      <c r="G168" s="88"/>
      <c r="H168" s="87">
        <f t="shared" si="8"/>
        <v>0</v>
      </c>
      <c r="I168" s="87"/>
      <c r="J168" s="96"/>
      <c r="K168" s="96">
        <f>SUM(H167:H172)</f>
        <v>134143.63250812504</v>
      </c>
    </row>
    <row r="169" spans="1:13">
      <c r="A169">
        <v>2</v>
      </c>
      <c r="B169" s="93" t="s">
        <v>41</v>
      </c>
      <c r="C169" s="98">
        <f t="shared" si="10"/>
        <v>6.7500000000000004E-2</v>
      </c>
      <c r="D169" s="95">
        <v>30</v>
      </c>
      <c r="E169" s="86">
        <f t="shared" si="9"/>
        <v>11417908.390000001</v>
      </c>
      <c r="F169" s="87"/>
      <c r="G169" s="101">
        <v>134328.34</v>
      </c>
      <c r="H169" s="87">
        <f t="shared" si="8"/>
        <v>64225.734693750012</v>
      </c>
      <c r="I169" s="87"/>
      <c r="J169" s="96"/>
      <c r="K169" s="96"/>
    </row>
    <row r="170" spans="1:13">
      <c r="A170"/>
      <c r="B170" s="93"/>
      <c r="C170" s="98">
        <f t="shared" si="10"/>
        <v>6.7500000000000004E-2</v>
      </c>
      <c r="D170" s="95">
        <v>0</v>
      </c>
      <c r="E170" s="86">
        <f t="shared" si="9"/>
        <v>11283580.050000001</v>
      </c>
      <c r="F170" s="87"/>
      <c r="G170" s="88"/>
      <c r="H170" s="87">
        <f t="shared" si="8"/>
        <v>0</v>
      </c>
      <c r="I170" s="87"/>
      <c r="J170" s="96"/>
      <c r="K170" s="96"/>
    </row>
    <row r="171" spans="1:13">
      <c r="A171">
        <v>3</v>
      </c>
      <c r="B171" s="83" t="s">
        <v>47</v>
      </c>
      <c r="C171" s="84">
        <f t="shared" si="10"/>
        <v>6.7500000000000004E-2</v>
      </c>
      <c r="D171" s="85">
        <v>31</v>
      </c>
      <c r="E171" s="86">
        <f t="shared" si="9"/>
        <v>11283580.050000001</v>
      </c>
      <c r="F171" s="87"/>
      <c r="G171" s="101">
        <v>134328.34</v>
      </c>
      <c r="H171" s="89">
        <f t="shared" si="8"/>
        <v>65585.809040625012</v>
      </c>
      <c r="I171" s="89"/>
      <c r="J171" s="90"/>
      <c r="K171" s="90"/>
      <c r="L171" s="72">
        <f>SUM(G149:G171)</f>
        <v>402985.02</v>
      </c>
      <c r="M171" s="72">
        <f>SUM(H149:H171)</f>
        <v>134143.63250812504</v>
      </c>
    </row>
    <row r="172" spans="1:13" ht="13">
      <c r="A172"/>
      <c r="B172" s="83"/>
      <c r="C172" s="84">
        <f>C147</f>
        <v>6.7500000000000004E-2</v>
      </c>
      <c r="D172" s="91">
        <v>0</v>
      </c>
      <c r="E172" s="86">
        <f t="shared" si="9"/>
        <v>11149251.710000001</v>
      </c>
      <c r="F172" s="87"/>
      <c r="G172" s="88"/>
      <c r="H172" s="89">
        <f t="shared" si="8"/>
        <v>0</v>
      </c>
      <c r="I172" s="89"/>
      <c r="J172" s="90"/>
      <c r="K172" s="92">
        <f>SUM(K167:K171)</f>
        <v>537128.65250812506</v>
      </c>
    </row>
    <row r="173" spans="1:13" ht="13">
      <c r="A173">
        <v>4</v>
      </c>
      <c r="B173" s="93" t="s">
        <v>31</v>
      </c>
      <c r="C173" s="98">
        <f t="shared" ref="C173:C195" si="11">C172</f>
        <v>6.7500000000000004E-2</v>
      </c>
      <c r="D173" s="95">
        <v>31</v>
      </c>
      <c r="E173" s="86">
        <f t="shared" si="9"/>
        <v>11149251.710000001</v>
      </c>
      <c r="F173" s="87"/>
      <c r="G173" s="101">
        <v>134328.34</v>
      </c>
      <c r="H173" s="87">
        <f t="shared" si="8"/>
        <v>64805.025564375013</v>
      </c>
      <c r="I173" s="87">
        <f>SUM(H167:H172)</f>
        <v>134143.63250812504</v>
      </c>
      <c r="J173" s="96"/>
      <c r="K173" s="97">
        <f>SUM(G173:G196)</f>
        <v>1611940.0800000003</v>
      </c>
    </row>
    <row r="174" spans="1:13" ht="13">
      <c r="A174"/>
      <c r="B174" s="93"/>
      <c r="C174" s="98">
        <f t="shared" si="11"/>
        <v>6.7500000000000004E-2</v>
      </c>
      <c r="D174" s="95">
        <v>0</v>
      </c>
      <c r="E174" s="86">
        <f t="shared" si="9"/>
        <v>11014923.370000001</v>
      </c>
      <c r="F174" s="87"/>
      <c r="G174" s="88"/>
      <c r="H174" s="87">
        <f t="shared" si="8"/>
        <v>0</v>
      </c>
      <c r="I174" s="87"/>
      <c r="J174" s="96"/>
      <c r="K174" s="97">
        <f>SUM(H173:H196)</f>
        <v>712225.61481937522</v>
      </c>
    </row>
    <row r="175" spans="1:13" ht="13">
      <c r="A175">
        <v>5</v>
      </c>
      <c r="B175" s="93" t="s">
        <v>32</v>
      </c>
      <c r="C175" s="98">
        <f t="shared" si="11"/>
        <v>6.7500000000000004E-2</v>
      </c>
      <c r="D175" s="99">
        <v>28</v>
      </c>
      <c r="E175" s="86">
        <f t="shared" si="9"/>
        <v>11014923.370000001</v>
      </c>
      <c r="F175" s="87"/>
      <c r="G175" s="101">
        <v>134328.34</v>
      </c>
      <c r="H175" s="87">
        <f t="shared" si="8"/>
        <v>57828.347692500014</v>
      </c>
      <c r="I175" s="87"/>
      <c r="J175" s="96"/>
      <c r="K175" s="97">
        <f>SUM(J173:J266)</f>
        <v>0</v>
      </c>
    </row>
    <row r="176" spans="1:13">
      <c r="A176"/>
      <c r="B176" s="93"/>
      <c r="C176" s="98">
        <f t="shared" si="11"/>
        <v>6.7500000000000004E-2</v>
      </c>
      <c r="D176" s="95">
        <v>0</v>
      </c>
      <c r="E176" s="86">
        <f t="shared" si="9"/>
        <v>10880595.030000001</v>
      </c>
      <c r="F176" s="87"/>
      <c r="G176" s="88"/>
      <c r="H176" s="87">
        <f t="shared" si="8"/>
        <v>0</v>
      </c>
      <c r="I176" s="87"/>
      <c r="J176" s="96"/>
      <c r="K176" s="96"/>
    </row>
    <row r="177" spans="1:11">
      <c r="A177">
        <v>6</v>
      </c>
      <c r="B177" s="93" t="s">
        <v>33</v>
      </c>
      <c r="C177" s="98">
        <f t="shared" si="11"/>
        <v>6.7500000000000004E-2</v>
      </c>
      <c r="D177" s="95">
        <v>31</v>
      </c>
      <c r="E177" s="86">
        <f t="shared" si="9"/>
        <v>10880595.030000001</v>
      </c>
      <c r="F177" s="87"/>
      <c r="G177" s="101">
        <v>134328.34</v>
      </c>
      <c r="H177" s="87">
        <f t="shared" si="8"/>
        <v>63243.458611875016</v>
      </c>
      <c r="I177" s="87"/>
      <c r="J177" s="96"/>
      <c r="K177" s="96"/>
    </row>
    <row r="178" spans="1:11">
      <c r="A178"/>
      <c r="B178" s="93"/>
      <c r="C178" s="98">
        <f t="shared" si="11"/>
        <v>6.7500000000000004E-2</v>
      </c>
      <c r="D178" s="95">
        <v>0</v>
      </c>
      <c r="E178" s="86">
        <f t="shared" si="9"/>
        <v>10746266.690000001</v>
      </c>
      <c r="F178" s="87"/>
      <c r="G178" s="88"/>
      <c r="H178" s="87">
        <f t="shared" si="8"/>
        <v>0</v>
      </c>
      <c r="I178" s="87"/>
      <c r="J178" s="96"/>
      <c r="K178" s="96"/>
    </row>
    <row r="179" spans="1:11">
      <c r="A179">
        <v>7</v>
      </c>
      <c r="B179" s="93" t="s">
        <v>34</v>
      </c>
      <c r="C179" s="98">
        <f t="shared" si="11"/>
        <v>6.7500000000000004E-2</v>
      </c>
      <c r="D179" s="95">
        <v>30</v>
      </c>
      <c r="E179" s="86">
        <f t="shared" si="9"/>
        <v>10746266.690000001</v>
      </c>
      <c r="F179" s="87"/>
      <c r="G179" s="101">
        <v>134328.34</v>
      </c>
      <c r="H179" s="87">
        <f t="shared" si="8"/>
        <v>60447.750131250017</v>
      </c>
      <c r="I179" s="87">
        <f>SUM(H173:H178)</f>
        <v>185876.83186875004</v>
      </c>
      <c r="J179" s="96"/>
      <c r="K179" s="96"/>
    </row>
    <row r="180" spans="1:11">
      <c r="A180"/>
      <c r="B180" s="93"/>
      <c r="C180" s="98">
        <f t="shared" si="11"/>
        <v>6.7500000000000004E-2</v>
      </c>
      <c r="D180" s="95">
        <v>0</v>
      </c>
      <c r="E180" s="86">
        <f t="shared" si="9"/>
        <v>10611938.350000001</v>
      </c>
      <c r="F180" s="87"/>
      <c r="G180" s="88"/>
      <c r="H180" s="87">
        <f t="shared" si="8"/>
        <v>0</v>
      </c>
      <c r="I180" s="87"/>
      <c r="J180" s="96"/>
      <c r="K180" s="96"/>
    </row>
    <row r="181" spans="1:11">
      <c r="A181">
        <v>8</v>
      </c>
      <c r="B181" s="93" t="s">
        <v>35</v>
      </c>
      <c r="C181" s="98">
        <f t="shared" si="11"/>
        <v>6.7500000000000004E-2</v>
      </c>
      <c r="D181" s="95">
        <v>31</v>
      </c>
      <c r="E181" s="86">
        <f t="shared" si="9"/>
        <v>10611938.350000001</v>
      </c>
      <c r="F181" s="87"/>
      <c r="G181" s="101">
        <v>134328.34</v>
      </c>
      <c r="H181" s="87">
        <f t="shared" si="8"/>
        <v>61681.891659375011</v>
      </c>
      <c r="I181" s="87"/>
      <c r="J181" s="96"/>
      <c r="K181" s="96"/>
    </row>
    <row r="182" spans="1:11">
      <c r="A182"/>
      <c r="B182" s="93"/>
      <c r="C182" s="98">
        <f t="shared" si="11"/>
        <v>6.7500000000000004E-2</v>
      </c>
      <c r="D182" s="95">
        <v>0</v>
      </c>
      <c r="E182" s="86">
        <f t="shared" si="9"/>
        <v>10477610.010000002</v>
      </c>
      <c r="F182" s="87"/>
      <c r="G182" s="88"/>
      <c r="H182" s="87">
        <f t="shared" si="8"/>
        <v>0</v>
      </c>
      <c r="I182" s="87"/>
      <c r="J182" s="96"/>
      <c r="K182" s="96"/>
    </row>
    <row r="183" spans="1:11">
      <c r="A183">
        <v>9</v>
      </c>
      <c r="B183" s="93" t="s">
        <v>36</v>
      </c>
      <c r="C183" s="98">
        <f t="shared" si="11"/>
        <v>6.7500000000000004E-2</v>
      </c>
      <c r="D183" s="95">
        <v>30</v>
      </c>
      <c r="E183" s="86">
        <f t="shared" si="9"/>
        <v>10477610.010000002</v>
      </c>
      <c r="F183" s="87"/>
      <c r="G183" s="101">
        <v>134328.34</v>
      </c>
      <c r="H183" s="87">
        <f t="shared" si="8"/>
        <v>58936.556306250022</v>
      </c>
      <c r="I183" s="87"/>
      <c r="J183" s="96"/>
      <c r="K183" s="96"/>
    </row>
    <row r="184" spans="1:11">
      <c r="A184"/>
      <c r="B184" s="93"/>
      <c r="C184" s="98">
        <f t="shared" si="11"/>
        <v>6.7500000000000004E-2</v>
      </c>
      <c r="D184" s="95">
        <v>0</v>
      </c>
      <c r="E184" s="86">
        <f t="shared" si="9"/>
        <v>10343281.670000002</v>
      </c>
      <c r="F184" s="87"/>
      <c r="G184" s="88"/>
      <c r="H184" s="87">
        <f t="shared" si="8"/>
        <v>0</v>
      </c>
      <c r="I184" s="87"/>
      <c r="J184" s="96"/>
      <c r="K184" s="96"/>
    </row>
    <row r="185" spans="1:11">
      <c r="A185">
        <v>10</v>
      </c>
      <c r="B185" s="93" t="s">
        <v>37</v>
      </c>
      <c r="C185" s="98">
        <f t="shared" si="11"/>
        <v>6.7500000000000004E-2</v>
      </c>
      <c r="D185" s="95">
        <v>31</v>
      </c>
      <c r="E185" s="86">
        <f t="shared" si="9"/>
        <v>10343281.670000002</v>
      </c>
      <c r="F185" s="87"/>
      <c r="G185" s="101">
        <v>134328.34</v>
      </c>
      <c r="H185" s="87">
        <f t="shared" si="8"/>
        <v>60120.324706875013</v>
      </c>
      <c r="I185" s="87">
        <f>SUM(H179:H184)</f>
        <v>181066.19809687504</v>
      </c>
      <c r="J185" s="96"/>
      <c r="K185" s="96"/>
    </row>
    <row r="186" spans="1:11">
      <c r="A186"/>
      <c r="B186" s="93"/>
      <c r="C186" s="98">
        <f t="shared" si="11"/>
        <v>6.7500000000000004E-2</v>
      </c>
      <c r="D186" s="95">
        <v>0</v>
      </c>
      <c r="E186" s="86">
        <f t="shared" si="9"/>
        <v>10208953.330000002</v>
      </c>
      <c r="F186" s="87"/>
      <c r="G186" s="88"/>
      <c r="H186" s="87">
        <f t="shared" si="8"/>
        <v>0</v>
      </c>
      <c r="I186" s="87"/>
      <c r="J186" s="96"/>
      <c r="K186" s="96"/>
    </row>
    <row r="187" spans="1:11">
      <c r="A187">
        <v>11</v>
      </c>
      <c r="B187" s="93" t="s">
        <v>38</v>
      </c>
      <c r="C187" s="98">
        <f t="shared" si="11"/>
        <v>6.7500000000000004E-2</v>
      </c>
      <c r="D187" s="95">
        <v>31</v>
      </c>
      <c r="E187" s="86">
        <f t="shared" si="9"/>
        <v>10208953.330000002</v>
      </c>
      <c r="F187" s="87"/>
      <c r="G187" s="101">
        <v>134328.34</v>
      </c>
      <c r="H187" s="87">
        <f t="shared" si="8"/>
        <v>59339.541230625015</v>
      </c>
      <c r="I187" s="87"/>
      <c r="J187" s="96"/>
      <c r="K187" s="96"/>
    </row>
    <row r="188" spans="1:11">
      <c r="A188"/>
      <c r="B188" s="93"/>
      <c r="C188" s="98">
        <f t="shared" si="11"/>
        <v>6.7500000000000004E-2</v>
      </c>
      <c r="D188" s="95">
        <v>0</v>
      </c>
      <c r="E188" s="86">
        <f t="shared" si="9"/>
        <v>10074624.990000002</v>
      </c>
      <c r="F188" s="87"/>
      <c r="G188" s="88"/>
      <c r="H188" s="87">
        <f t="shared" si="8"/>
        <v>0</v>
      </c>
      <c r="I188" s="87"/>
      <c r="J188" s="96"/>
      <c r="K188" s="96"/>
    </row>
    <row r="189" spans="1:11">
      <c r="A189">
        <v>12</v>
      </c>
      <c r="B189" s="93" t="s">
        <v>39</v>
      </c>
      <c r="C189" s="98">
        <f t="shared" si="11"/>
        <v>6.7500000000000004E-2</v>
      </c>
      <c r="D189" s="95">
        <v>30</v>
      </c>
      <c r="E189" s="86">
        <f t="shared" si="9"/>
        <v>10074624.990000002</v>
      </c>
      <c r="F189" s="87"/>
      <c r="G189" s="101">
        <v>134328.34</v>
      </c>
      <c r="H189" s="87">
        <f t="shared" si="8"/>
        <v>56669.765568750023</v>
      </c>
      <c r="I189" s="87"/>
      <c r="J189" s="96"/>
      <c r="K189" s="96"/>
    </row>
    <row r="190" spans="1:11">
      <c r="A190"/>
      <c r="B190" s="93"/>
      <c r="C190" s="98">
        <f t="shared" si="11"/>
        <v>6.7500000000000004E-2</v>
      </c>
      <c r="D190" s="95">
        <v>0</v>
      </c>
      <c r="E190" s="86">
        <f t="shared" si="9"/>
        <v>9940296.6500000022</v>
      </c>
      <c r="F190" s="87"/>
      <c r="G190" s="88"/>
      <c r="H190" s="87">
        <f t="shared" si="8"/>
        <v>0</v>
      </c>
      <c r="I190" s="87"/>
      <c r="J190" s="96"/>
      <c r="K190" s="96"/>
    </row>
    <row r="191" spans="1:11">
      <c r="A191">
        <v>13</v>
      </c>
      <c r="B191" s="93" t="s">
        <v>40</v>
      </c>
      <c r="C191" s="98">
        <f t="shared" si="11"/>
        <v>6.7500000000000004E-2</v>
      </c>
      <c r="D191" s="95">
        <v>31</v>
      </c>
      <c r="E191" s="86">
        <f t="shared" si="9"/>
        <v>9940296.6500000022</v>
      </c>
      <c r="F191" s="87"/>
      <c r="G191" s="101">
        <v>134328.34</v>
      </c>
      <c r="H191" s="87">
        <f t="shared" si="8"/>
        <v>57777.974278125024</v>
      </c>
      <c r="I191" s="87">
        <f>SUM(H185:H190)</f>
        <v>176129.63150625007</v>
      </c>
      <c r="J191" s="96"/>
      <c r="K191" s="96"/>
    </row>
    <row r="192" spans="1:11">
      <c r="A192"/>
      <c r="B192" s="93"/>
      <c r="C192" s="98">
        <f t="shared" si="11"/>
        <v>6.7500000000000004E-2</v>
      </c>
      <c r="D192" s="95">
        <v>0</v>
      </c>
      <c r="E192" s="86">
        <f t="shared" si="9"/>
        <v>9805968.3100000024</v>
      </c>
      <c r="F192" s="87"/>
      <c r="G192" s="88"/>
      <c r="H192" s="87">
        <f t="shared" si="8"/>
        <v>0</v>
      </c>
      <c r="I192" s="87"/>
      <c r="J192" s="96"/>
      <c r="K192" s="96"/>
    </row>
    <row r="193" spans="1:13">
      <c r="A193">
        <v>14</v>
      </c>
      <c r="B193" s="93" t="s">
        <v>41</v>
      </c>
      <c r="C193" s="98">
        <f t="shared" si="11"/>
        <v>6.7500000000000004E-2</v>
      </c>
      <c r="D193" s="95">
        <v>30</v>
      </c>
      <c r="E193" s="86">
        <f t="shared" si="9"/>
        <v>9805968.3100000024</v>
      </c>
      <c r="F193" s="87"/>
      <c r="G193" s="101">
        <v>134328.34</v>
      </c>
      <c r="H193" s="87">
        <f t="shared" si="8"/>
        <v>55158.571743750021</v>
      </c>
      <c r="I193" s="87"/>
      <c r="J193" s="96"/>
      <c r="K193" s="96"/>
    </row>
    <row r="194" spans="1:13">
      <c r="A194"/>
      <c r="B194" s="93"/>
      <c r="C194" s="98">
        <f t="shared" si="11"/>
        <v>6.7500000000000004E-2</v>
      </c>
      <c r="D194" s="95">
        <v>0</v>
      </c>
      <c r="E194" s="86">
        <f t="shared" si="9"/>
        <v>9671639.9700000025</v>
      </c>
      <c r="F194" s="87"/>
      <c r="G194" s="88"/>
      <c r="H194" s="87">
        <f t="shared" si="8"/>
        <v>0</v>
      </c>
      <c r="I194" s="87"/>
      <c r="J194" s="96"/>
      <c r="K194" s="96"/>
    </row>
    <row r="195" spans="1:13">
      <c r="A195">
        <v>15</v>
      </c>
      <c r="B195" s="83" t="s">
        <v>48</v>
      </c>
      <c r="C195" s="84">
        <f t="shared" si="11"/>
        <v>6.7500000000000004E-2</v>
      </c>
      <c r="D195" s="85">
        <v>31</v>
      </c>
      <c r="E195" s="86">
        <f t="shared" si="9"/>
        <v>9671639.9700000025</v>
      </c>
      <c r="F195" s="89"/>
      <c r="G195" s="101">
        <v>134328.34</v>
      </c>
      <c r="H195" s="89">
        <f t="shared" si="8"/>
        <v>56216.407325625027</v>
      </c>
      <c r="I195" s="89"/>
      <c r="J195" s="90"/>
      <c r="K195" s="90"/>
      <c r="L195" s="72">
        <f>SUM(G173:G195)</f>
        <v>1611940.0800000003</v>
      </c>
      <c r="M195" s="72">
        <f>SUM(H173:H195)</f>
        <v>712225.61481937522</v>
      </c>
    </row>
    <row r="196" spans="1:13" ht="13">
      <c r="A196"/>
      <c r="B196" s="83"/>
      <c r="C196" s="84">
        <f>C171</f>
        <v>6.7500000000000004E-2</v>
      </c>
      <c r="D196" s="91">
        <v>0</v>
      </c>
      <c r="E196" s="86">
        <f t="shared" si="9"/>
        <v>9537311.6300000027</v>
      </c>
      <c r="F196" s="89"/>
      <c r="G196" s="88"/>
      <c r="H196" s="89">
        <f t="shared" si="8"/>
        <v>0</v>
      </c>
      <c r="I196" s="89"/>
      <c r="J196" s="90"/>
      <c r="K196" s="92">
        <f>SUM(K173:K195)</f>
        <v>2324165.6948193754</v>
      </c>
    </row>
    <row r="197" spans="1:13" ht="13">
      <c r="A197">
        <v>16</v>
      </c>
      <c r="B197" s="93" t="s">
        <v>31</v>
      </c>
      <c r="C197" s="98">
        <f t="shared" ref="C197:C219" si="12">C196</f>
        <v>6.7500000000000004E-2</v>
      </c>
      <c r="D197" s="95">
        <v>31</v>
      </c>
      <c r="E197" s="86">
        <f t="shared" si="9"/>
        <v>9537311.6300000027</v>
      </c>
      <c r="F197" s="87"/>
      <c r="G197" s="101">
        <v>134328.34</v>
      </c>
      <c r="H197" s="87">
        <f t="shared" si="8"/>
        <v>55435.623849375021</v>
      </c>
      <c r="I197" s="87">
        <f>SUM(H191:H196)</f>
        <v>169152.95334750006</v>
      </c>
      <c r="J197" s="96"/>
      <c r="K197" s="97">
        <f>SUM(G197:G220)</f>
        <v>1611940.0800000003</v>
      </c>
    </row>
    <row r="198" spans="1:13" ht="13">
      <c r="A198"/>
      <c r="B198" s="93"/>
      <c r="C198" s="98">
        <f t="shared" si="12"/>
        <v>6.7500000000000004E-2</v>
      </c>
      <c r="D198" s="95">
        <v>0</v>
      </c>
      <c r="E198" s="86">
        <f t="shared" si="9"/>
        <v>9402983.2900000028</v>
      </c>
      <c r="F198" s="87"/>
      <c r="G198" s="88"/>
      <c r="H198" s="87">
        <f t="shared" si="8"/>
        <v>0</v>
      </c>
      <c r="I198" s="87"/>
      <c r="J198" s="96"/>
      <c r="K198" s="97">
        <f>SUM(H197:H220)</f>
        <v>603671.52496125025</v>
      </c>
    </row>
    <row r="199" spans="1:13" ht="13">
      <c r="A199">
        <v>17</v>
      </c>
      <c r="B199" s="93" t="s">
        <v>32</v>
      </c>
      <c r="C199" s="98">
        <f t="shared" si="12"/>
        <v>6.7500000000000004E-2</v>
      </c>
      <c r="D199" s="99">
        <v>29</v>
      </c>
      <c r="E199" s="86">
        <f t="shared" si="9"/>
        <v>9402983.2900000028</v>
      </c>
      <c r="F199" s="87"/>
      <c r="G199" s="101">
        <v>134328.34</v>
      </c>
      <c r="H199" s="87">
        <f t="shared" si="8"/>
        <v>51128.721639375013</v>
      </c>
      <c r="I199" s="87"/>
      <c r="J199" s="96"/>
      <c r="K199" s="97">
        <f>SUM(J197:J266)</f>
        <v>0</v>
      </c>
    </row>
    <row r="200" spans="1:13">
      <c r="A200"/>
      <c r="B200" s="93"/>
      <c r="C200" s="98">
        <f t="shared" si="12"/>
        <v>6.7500000000000004E-2</v>
      </c>
      <c r="D200" s="95">
        <v>0</v>
      </c>
      <c r="E200" s="86">
        <f t="shared" si="9"/>
        <v>9268654.950000003</v>
      </c>
      <c r="F200" s="87"/>
      <c r="G200" s="88"/>
      <c r="H200" s="87">
        <f t="shared" si="8"/>
        <v>0</v>
      </c>
      <c r="I200" s="87"/>
      <c r="J200" s="96"/>
      <c r="K200" s="96"/>
    </row>
    <row r="201" spans="1:13">
      <c r="A201">
        <v>18</v>
      </c>
      <c r="B201" s="93" t="s">
        <v>33</v>
      </c>
      <c r="C201" s="98">
        <f t="shared" si="12"/>
        <v>6.7500000000000004E-2</v>
      </c>
      <c r="D201" s="95">
        <v>31</v>
      </c>
      <c r="E201" s="86">
        <f t="shared" si="9"/>
        <v>9268654.950000003</v>
      </c>
      <c r="F201" s="87"/>
      <c r="G201" s="101">
        <v>134328.34</v>
      </c>
      <c r="H201" s="87">
        <f t="shared" si="8"/>
        <v>53874.056896875023</v>
      </c>
      <c r="I201" s="87"/>
      <c r="J201" s="96"/>
      <c r="K201" s="96"/>
    </row>
    <row r="202" spans="1:13">
      <c r="A202"/>
      <c r="B202" s="93"/>
      <c r="C202" s="98">
        <f t="shared" si="12"/>
        <v>6.7500000000000004E-2</v>
      </c>
      <c r="D202" s="95">
        <v>0</v>
      </c>
      <c r="E202" s="86">
        <f t="shared" si="9"/>
        <v>9134326.6100000031</v>
      </c>
      <c r="F202" s="87"/>
      <c r="G202" s="88"/>
      <c r="H202" s="87">
        <f t="shared" si="8"/>
        <v>0</v>
      </c>
      <c r="I202" s="87"/>
      <c r="J202" s="96"/>
      <c r="K202" s="96"/>
    </row>
    <row r="203" spans="1:13">
      <c r="A203">
        <v>19</v>
      </c>
      <c r="B203" s="93" t="s">
        <v>34</v>
      </c>
      <c r="C203" s="98">
        <f t="shared" si="12"/>
        <v>6.7500000000000004E-2</v>
      </c>
      <c r="D203" s="95">
        <v>30</v>
      </c>
      <c r="E203" s="86">
        <f t="shared" si="9"/>
        <v>9134326.6100000031</v>
      </c>
      <c r="F203" s="87"/>
      <c r="G203" s="101">
        <v>134328.34</v>
      </c>
      <c r="H203" s="87">
        <f t="shared" si="8"/>
        <v>51380.587181250026</v>
      </c>
      <c r="I203" s="87">
        <f>SUM(H197:H202)</f>
        <v>160438.40238562506</v>
      </c>
      <c r="J203" s="96"/>
      <c r="K203" s="96"/>
    </row>
    <row r="204" spans="1:13">
      <c r="A204"/>
      <c r="B204" s="93"/>
      <c r="C204" s="98">
        <f t="shared" si="12"/>
        <v>6.7500000000000004E-2</v>
      </c>
      <c r="D204" s="95">
        <v>0</v>
      </c>
      <c r="E204" s="86">
        <f t="shared" si="9"/>
        <v>8999998.2700000033</v>
      </c>
      <c r="F204" s="87"/>
      <c r="G204" s="88"/>
      <c r="H204" s="87">
        <f t="shared" si="8"/>
        <v>0</v>
      </c>
      <c r="I204" s="87"/>
      <c r="J204" s="96"/>
      <c r="K204" s="96"/>
    </row>
    <row r="205" spans="1:13">
      <c r="A205">
        <v>20</v>
      </c>
      <c r="B205" s="93" t="s">
        <v>35</v>
      </c>
      <c r="C205" s="98">
        <f t="shared" si="12"/>
        <v>6.7500000000000004E-2</v>
      </c>
      <c r="D205" s="95">
        <v>31</v>
      </c>
      <c r="E205" s="86">
        <f t="shared" si="9"/>
        <v>8999998.2700000033</v>
      </c>
      <c r="F205" s="87"/>
      <c r="G205" s="101">
        <v>134328.34</v>
      </c>
      <c r="H205" s="87">
        <f t="shared" si="8"/>
        <v>52312.489944375026</v>
      </c>
      <c r="I205" s="87"/>
      <c r="J205" s="96"/>
      <c r="K205" s="96"/>
    </row>
    <row r="206" spans="1:13">
      <c r="A206"/>
      <c r="B206" s="93"/>
      <c r="C206" s="98">
        <f t="shared" si="12"/>
        <v>6.7500000000000004E-2</v>
      </c>
      <c r="D206" s="95">
        <v>0</v>
      </c>
      <c r="E206" s="86">
        <f t="shared" si="9"/>
        <v>8865669.9300000034</v>
      </c>
      <c r="F206" s="87"/>
      <c r="G206" s="88"/>
      <c r="H206" s="87">
        <f t="shared" si="8"/>
        <v>0</v>
      </c>
      <c r="I206" s="87"/>
      <c r="J206" s="96"/>
      <c r="K206" s="96"/>
    </row>
    <row r="207" spans="1:13">
      <c r="A207">
        <v>21</v>
      </c>
      <c r="B207" s="93" t="s">
        <v>36</v>
      </c>
      <c r="C207" s="98">
        <f t="shared" si="12"/>
        <v>6.7500000000000004E-2</v>
      </c>
      <c r="D207" s="95">
        <v>30</v>
      </c>
      <c r="E207" s="86">
        <f t="shared" si="9"/>
        <v>8865669.9300000034</v>
      </c>
      <c r="F207" s="87"/>
      <c r="G207" s="101">
        <v>134328.34</v>
      </c>
      <c r="H207" s="87">
        <f t="shared" si="8"/>
        <v>49869.393356250032</v>
      </c>
      <c r="I207" s="87"/>
      <c r="J207" s="96"/>
      <c r="K207" s="96"/>
    </row>
    <row r="208" spans="1:13">
      <c r="A208"/>
      <c r="B208" s="93"/>
      <c r="C208" s="98">
        <f t="shared" si="12"/>
        <v>6.7500000000000004E-2</v>
      </c>
      <c r="D208" s="95">
        <v>0</v>
      </c>
      <c r="E208" s="86">
        <f t="shared" si="9"/>
        <v>8731341.5900000036</v>
      </c>
      <c r="F208" s="87"/>
      <c r="G208" s="88"/>
      <c r="H208" s="87">
        <f t="shared" si="8"/>
        <v>0</v>
      </c>
      <c r="I208" s="87"/>
      <c r="J208" s="96"/>
      <c r="K208" s="96"/>
    </row>
    <row r="209" spans="1:13">
      <c r="A209">
        <v>22</v>
      </c>
      <c r="B209" s="93" t="s">
        <v>37</v>
      </c>
      <c r="C209" s="98">
        <f t="shared" si="12"/>
        <v>6.7500000000000004E-2</v>
      </c>
      <c r="D209" s="95">
        <v>31</v>
      </c>
      <c r="E209" s="86">
        <f t="shared" si="9"/>
        <v>8731341.5900000036</v>
      </c>
      <c r="F209" s="87"/>
      <c r="G209" s="101">
        <v>134328.34</v>
      </c>
      <c r="H209" s="87">
        <f t="shared" si="8"/>
        <v>50750.922991875028</v>
      </c>
      <c r="I209" s="87">
        <f>SUM(H203:H208)</f>
        <v>153562.47048187506</v>
      </c>
      <c r="J209" s="96"/>
      <c r="K209" s="96"/>
    </row>
    <row r="210" spans="1:13">
      <c r="A210"/>
      <c r="B210" s="93"/>
      <c r="C210" s="98">
        <f t="shared" si="12"/>
        <v>6.7500000000000004E-2</v>
      </c>
      <c r="D210" s="95">
        <v>0</v>
      </c>
      <c r="E210" s="86">
        <f t="shared" si="9"/>
        <v>8597013.2500000037</v>
      </c>
      <c r="F210" s="87"/>
      <c r="G210" s="88"/>
      <c r="H210" s="87">
        <f t="shared" si="8"/>
        <v>0</v>
      </c>
      <c r="I210" s="87"/>
      <c r="J210" s="96"/>
      <c r="K210" s="96"/>
    </row>
    <row r="211" spans="1:13">
      <c r="A211">
        <v>23</v>
      </c>
      <c r="B211" s="93" t="s">
        <v>38</v>
      </c>
      <c r="C211" s="98">
        <f t="shared" si="12"/>
        <v>6.7500000000000004E-2</v>
      </c>
      <c r="D211" s="95">
        <v>31</v>
      </c>
      <c r="E211" s="86">
        <f t="shared" si="9"/>
        <v>8597013.2500000037</v>
      </c>
      <c r="F211" s="87"/>
      <c r="G211" s="101">
        <v>134328.34</v>
      </c>
      <c r="H211" s="87">
        <f t="shared" si="8"/>
        <v>49970.139515625022</v>
      </c>
      <c r="I211" s="87"/>
      <c r="J211" s="96"/>
      <c r="K211" s="96"/>
    </row>
    <row r="212" spans="1:13">
      <c r="A212"/>
      <c r="B212" s="93"/>
      <c r="C212" s="98">
        <f t="shared" si="12"/>
        <v>6.7500000000000004E-2</v>
      </c>
      <c r="D212" s="95">
        <v>0</v>
      </c>
      <c r="E212" s="86">
        <f t="shared" si="9"/>
        <v>8462684.9100000039</v>
      </c>
      <c r="F212" s="87"/>
      <c r="G212" s="88"/>
      <c r="H212" s="87">
        <f t="shared" si="8"/>
        <v>0</v>
      </c>
      <c r="I212" s="87"/>
      <c r="J212" s="96"/>
      <c r="K212" s="96"/>
    </row>
    <row r="213" spans="1:13">
      <c r="A213">
        <v>24</v>
      </c>
      <c r="B213" s="93" t="s">
        <v>39</v>
      </c>
      <c r="C213" s="98">
        <f t="shared" si="12"/>
        <v>6.7500000000000004E-2</v>
      </c>
      <c r="D213" s="95">
        <v>30</v>
      </c>
      <c r="E213" s="86">
        <f t="shared" si="9"/>
        <v>8462684.9100000039</v>
      </c>
      <c r="F213" s="87"/>
      <c r="G213" s="101">
        <v>134328.34</v>
      </c>
      <c r="H213" s="87">
        <f t="shared" si="8"/>
        <v>47602.602618750032</v>
      </c>
      <c r="I213" s="87"/>
      <c r="J213" s="96"/>
      <c r="K213" s="96"/>
    </row>
    <row r="214" spans="1:13">
      <c r="A214"/>
      <c r="B214" s="93"/>
      <c r="C214" s="98">
        <f t="shared" si="12"/>
        <v>6.7500000000000004E-2</v>
      </c>
      <c r="D214" s="95">
        <v>0</v>
      </c>
      <c r="E214" s="86">
        <f t="shared" si="9"/>
        <v>8328356.570000004</v>
      </c>
      <c r="F214" s="87"/>
      <c r="G214" s="88"/>
      <c r="H214" s="87">
        <f t="shared" si="8"/>
        <v>0</v>
      </c>
      <c r="I214" s="87"/>
      <c r="J214" s="96"/>
      <c r="K214" s="96"/>
    </row>
    <row r="215" spans="1:13">
      <c r="A215">
        <v>25</v>
      </c>
      <c r="B215" s="93" t="s">
        <v>40</v>
      </c>
      <c r="C215" s="98">
        <f t="shared" si="12"/>
        <v>6.7500000000000004E-2</v>
      </c>
      <c r="D215" s="95">
        <v>31</v>
      </c>
      <c r="E215" s="86">
        <f t="shared" si="9"/>
        <v>8328356.570000004</v>
      </c>
      <c r="F215" s="87"/>
      <c r="G215" s="101">
        <v>134328.34</v>
      </c>
      <c r="H215" s="87">
        <f t="shared" si="8"/>
        <v>48408.572563125024</v>
      </c>
      <c r="I215" s="87">
        <f>SUM(H209:H214)</f>
        <v>148323.6651262501</v>
      </c>
      <c r="J215" s="96"/>
      <c r="K215" s="96"/>
    </row>
    <row r="216" spans="1:13">
      <c r="A216"/>
      <c r="B216" s="93"/>
      <c r="C216" s="98">
        <f t="shared" si="12"/>
        <v>6.7500000000000004E-2</v>
      </c>
      <c r="D216" s="95">
        <v>0</v>
      </c>
      <c r="E216" s="86">
        <f t="shared" si="9"/>
        <v>8194028.2300000042</v>
      </c>
      <c r="F216" s="87"/>
      <c r="G216" s="88"/>
      <c r="H216" s="87">
        <f t="shared" si="8"/>
        <v>0</v>
      </c>
      <c r="I216" s="87"/>
      <c r="J216" s="96"/>
      <c r="K216" s="96"/>
    </row>
    <row r="217" spans="1:13">
      <c r="A217">
        <v>26</v>
      </c>
      <c r="B217" s="93" t="s">
        <v>41</v>
      </c>
      <c r="C217" s="98">
        <f t="shared" si="12"/>
        <v>6.7500000000000004E-2</v>
      </c>
      <c r="D217" s="95">
        <v>30</v>
      </c>
      <c r="E217" s="86">
        <f t="shared" si="9"/>
        <v>8194028.2300000042</v>
      </c>
      <c r="F217" s="87"/>
      <c r="G217" s="101">
        <v>134328.34</v>
      </c>
      <c r="H217" s="87">
        <f t="shared" si="8"/>
        <v>46091.40879375003</v>
      </c>
      <c r="I217" s="87"/>
      <c r="J217" s="96"/>
      <c r="K217" s="96"/>
    </row>
    <row r="218" spans="1:13">
      <c r="A218"/>
      <c r="B218" s="93"/>
      <c r="C218" s="98">
        <f t="shared" si="12"/>
        <v>6.7500000000000004E-2</v>
      </c>
      <c r="D218" s="95">
        <v>0</v>
      </c>
      <c r="E218" s="86">
        <f t="shared" si="9"/>
        <v>8059699.8900000043</v>
      </c>
      <c r="F218" s="87"/>
      <c r="G218" s="88"/>
      <c r="H218" s="87">
        <f t="shared" si="8"/>
        <v>0</v>
      </c>
      <c r="I218" s="87"/>
      <c r="J218" s="96"/>
      <c r="K218" s="96"/>
    </row>
    <row r="219" spans="1:13">
      <c r="A219">
        <v>27</v>
      </c>
      <c r="B219" s="83" t="s">
        <v>49</v>
      </c>
      <c r="C219" s="84">
        <f t="shared" si="12"/>
        <v>6.7500000000000004E-2</v>
      </c>
      <c r="D219" s="85">
        <v>31</v>
      </c>
      <c r="E219" s="86">
        <f t="shared" si="9"/>
        <v>8059699.8900000043</v>
      </c>
      <c r="F219" s="89"/>
      <c r="G219" s="101">
        <v>134328.34</v>
      </c>
      <c r="H219" s="89">
        <f t="shared" ref="H219:H269" si="13">C219*D219*E219/360</f>
        <v>46847.005610625034</v>
      </c>
      <c r="I219" s="89"/>
      <c r="J219" s="90"/>
      <c r="K219" s="90"/>
      <c r="L219" s="72">
        <f>SUM(G197:G219)</f>
        <v>1611940.0800000003</v>
      </c>
      <c r="M219" s="72">
        <f>SUM(H197:H219)</f>
        <v>603671.52496125025</v>
      </c>
    </row>
    <row r="220" spans="1:13" ht="13">
      <c r="A220"/>
      <c r="B220" s="83"/>
      <c r="C220" s="84">
        <f>C195</f>
        <v>6.7500000000000004E-2</v>
      </c>
      <c r="D220" s="91">
        <v>0</v>
      </c>
      <c r="E220" s="86">
        <f t="shared" ref="E220:E283" si="14">E219+F220-G219</f>
        <v>7925371.5500000045</v>
      </c>
      <c r="F220" s="89"/>
      <c r="G220" s="88"/>
      <c r="H220" s="89">
        <f t="shared" si="13"/>
        <v>0</v>
      </c>
      <c r="I220" s="89"/>
      <c r="J220" s="90"/>
      <c r="K220" s="92">
        <f>SUM(K197:K219)</f>
        <v>2215611.6049612504</v>
      </c>
    </row>
    <row r="221" spans="1:13" ht="13">
      <c r="A221">
        <v>28</v>
      </c>
      <c r="B221" s="93" t="s">
        <v>31</v>
      </c>
      <c r="C221" s="98">
        <f t="shared" ref="C221:C243" si="15">C220</f>
        <v>6.7500000000000004E-2</v>
      </c>
      <c r="D221" s="95">
        <v>31</v>
      </c>
      <c r="E221" s="86">
        <f t="shared" si="14"/>
        <v>7925371.5500000045</v>
      </c>
      <c r="F221" s="87"/>
      <c r="G221" s="101">
        <v>134328.34</v>
      </c>
      <c r="H221" s="87">
        <f t="shared" si="13"/>
        <v>46066.222134375028</v>
      </c>
      <c r="I221" s="87">
        <f>SUM(H215:H220)</f>
        <v>141346.9869675001</v>
      </c>
      <c r="J221" s="96"/>
      <c r="K221" s="97">
        <f>SUM(G221:G244)</f>
        <v>1611940.0800000003</v>
      </c>
    </row>
    <row r="222" spans="1:13" ht="13">
      <c r="A222"/>
      <c r="B222" s="93"/>
      <c r="C222" s="98">
        <f t="shared" si="15"/>
        <v>6.7500000000000004E-2</v>
      </c>
      <c r="D222" s="95">
        <v>0</v>
      </c>
      <c r="E222" s="86">
        <f t="shared" si="14"/>
        <v>7791043.2100000046</v>
      </c>
      <c r="F222" s="87"/>
      <c r="G222" s="88"/>
      <c r="H222" s="87">
        <f t="shared" si="13"/>
        <v>0</v>
      </c>
      <c r="I222" s="87"/>
      <c r="J222" s="96"/>
      <c r="K222" s="97">
        <f>SUM(H221:H244)</f>
        <v>491591.31636937545</v>
      </c>
    </row>
    <row r="223" spans="1:13" ht="13">
      <c r="A223">
        <v>29</v>
      </c>
      <c r="B223" s="93" t="s">
        <v>32</v>
      </c>
      <c r="C223" s="98">
        <f t="shared" si="15"/>
        <v>6.7500000000000004E-2</v>
      </c>
      <c r="D223" s="99">
        <v>28</v>
      </c>
      <c r="E223" s="86">
        <f t="shared" si="14"/>
        <v>7791043.2100000046</v>
      </c>
      <c r="F223" s="87"/>
      <c r="G223" s="101">
        <v>134328.34</v>
      </c>
      <c r="H223" s="87">
        <f t="shared" si="13"/>
        <v>40902.976852500025</v>
      </c>
      <c r="I223" s="87"/>
      <c r="J223" s="96"/>
      <c r="K223" s="97">
        <f>SUM(J221:J266)</f>
        <v>0</v>
      </c>
    </row>
    <row r="224" spans="1:13">
      <c r="A224"/>
      <c r="B224" s="93"/>
      <c r="C224" s="98">
        <f t="shared" si="15"/>
        <v>6.7500000000000004E-2</v>
      </c>
      <c r="D224" s="95">
        <v>0</v>
      </c>
      <c r="E224" s="86">
        <f t="shared" si="14"/>
        <v>7656714.8700000048</v>
      </c>
      <c r="F224" s="87"/>
      <c r="G224" s="88"/>
      <c r="H224" s="87">
        <f t="shared" si="13"/>
        <v>0</v>
      </c>
      <c r="I224" s="87"/>
      <c r="J224" s="96"/>
      <c r="K224" s="96"/>
    </row>
    <row r="225" spans="1:11">
      <c r="A225">
        <v>30</v>
      </c>
      <c r="B225" s="93" t="s">
        <v>33</v>
      </c>
      <c r="C225" s="98">
        <f t="shared" si="15"/>
        <v>6.7500000000000004E-2</v>
      </c>
      <c r="D225" s="95">
        <v>31</v>
      </c>
      <c r="E225" s="86">
        <f t="shared" si="14"/>
        <v>7656714.8700000048</v>
      </c>
      <c r="F225" s="87"/>
      <c r="G225" s="101">
        <v>134328.34</v>
      </c>
      <c r="H225" s="87">
        <f t="shared" si="13"/>
        <v>44504.65518187503</v>
      </c>
      <c r="I225" s="87"/>
      <c r="J225" s="96"/>
      <c r="K225" s="96"/>
    </row>
    <row r="226" spans="1:11">
      <c r="A226"/>
      <c r="B226" s="93"/>
      <c r="C226" s="98">
        <f t="shared" si="15"/>
        <v>6.7500000000000004E-2</v>
      </c>
      <c r="D226" s="95">
        <v>0</v>
      </c>
      <c r="E226" s="86">
        <f t="shared" si="14"/>
        <v>7522386.5300000049</v>
      </c>
      <c r="F226" s="87"/>
      <c r="G226" s="88"/>
      <c r="H226" s="87">
        <f t="shared" si="13"/>
        <v>0</v>
      </c>
      <c r="I226" s="87"/>
      <c r="J226" s="96"/>
      <c r="K226" s="96"/>
    </row>
    <row r="227" spans="1:11">
      <c r="A227">
        <v>31</v>
      </c>
      <c r="B227" s="93" t="s">
        <v>34</v>
      </c>
      <c r="C227" s="98">
        <f t="shared" si="15"/>
        <v>6.7500000000000004E-2</v>
      </c>
      <c r="D227" s="95">
        <v>30</v>
      </c>
      <c r="E227" s="86">
        <f t="shared" si="14"/>
        <v>7522386.5300000049</v>
      </c>
      <c r="F227" s="87"/>
      <c r="G227" s="101">
        <v>134328.34</v>
      </c>
      <c r="H227" s="87">
        <f t="shared" si="13"/>
        <v>42313.424231250036</v>
      </c>
      <c r="I227" s="87">
        <f>SUM(H221:H226)</f>
        <v>131473.85416875008</v>
      </c>
      <c r="J227" s="96"/>
      <c r="K227" s="96"/>
    </row>
    <row r="228" spans="1:11">
      <c r="A228"/>
      <c r="B228" s="93"/>
      <c r="C228" s="98">
        <f t="shared" si="15"/>
        <v>6.7500000000000004E-2</v>
      </c>
      <c r="D228" s="95">
        <v>0</v>
      </c>
      <c r="E228" s="86">
        <f t="shared" si="14"/>
        <v>7388058.1900000051</v>
      </c>
      <c r="F228" s="87"/>
      <c r="G228" s="88"/>
      <c r="H228" s="87">
        <f t="shared" si="13"/>
        <v>0</v>
      </c>
      <c r="I228" s="87"/>
      <c r="J228" s="96"/>
      <c r="K228" s="96"/>
    </row>
    <row r="229" spans="1:11">
      <c r="A229">
        <v>32</v>
      </c>
      <c r="B229" s="93" t="s">
        <v>35</v>
      </c>
      <c r="C229" s="98">
        <f t="shared" si="15"/>
        <v>6.7500000000000004E-2</v>
      </c>
      <c r="D229" s="95">
        <v>31</v>
      </c>
      <c r="E229" s="86">
        <f t="shared" si="14"/>
        <v>7388058.1900000051</v>
      </c>
      <c r="F229" s="87"/>
      <c r="G229" s="101">
        <v>134328.34</v>
      </c>
      <c r="H229" s="87">
        <f t="shared" si="13"/>
        <v>42943.088229375033</v>
      </c>
      <c r="I229" s="87"/>
      <c r="J229" s="96"/>
      <c r="K229" s="96"/>
    </row>
    <row r="230" spans="1:11">
      <c r="A230"/>
      <c r="B230" s="93"/>
      <c r="C230" s="98">
        <f t="shared" si="15"/>
        <v>6.7500000000000004E-2</v>
      </c>
      <c r="D230" s="95">
        <v>0</v>
      </c>
      <c r="E230" s="86">
        <f t="shared" si="14"/>
        <v>7253729.8500000052</v>
      </c>
      <c r="F230" s="87"/>
      <c r="G230" s="88"/>
      <c r="H230" s="87">
        <f t="shared" si="13"/>
        <v>0</v>
      </c>
      <c r="I230" s="87"/>
      <c r="J230" s="96"/>
      <c r="K230" s="96"/>
    </row>
    <row r="231" spans="1:11">
      <c r="A231">
        <v>33</v>
      </c>
      <c r="B231" s="93" t="s">
        <v>36</v>
      </c>
      <c r="C231" s="98">
        <f t="shared" si="15"/>
        <v>6.7500000000000004E-2</v>
      </c>
      <c r="D231" s="95">
        <v>30</v>
      </c>
      <c r="E231" s="86">
        <f t="shared" si="14"/>
        <v>7253729.8500000052</v>
      </c>
      <c r="F231" s="87"/>
      <c r="G231" s="101">
        <v>134328.34</v>
      </c>
      <c r="H231" s="87">
        <f t="shared" si="13"/>
        <v>40802.230406250041</v>
      </c>
      <c r="I231" s="87"/>
      <c r="J231" s="96"/>
      <c r="K231" s="96"/>
    </row>
    <row r="232" spans="1:11">
      <c r="A232"/>
      <c r="B232" s="93"/>
      <c r="C232" s="98">
        <f t="shared" si="15"/>
        <v>6.7500000000000004E-2</v>
      </c>
      <c r="D232" s="95">
        <v>0</v>
      </c>
      <c r="E232" s="86">
        <f t="shared" si="14"/>
        <v>7119401.5100000054</v>
      </c>
      <c r="F232" s="87"/>
      <c r="G232" s="88"/>
      <c r="H232" s="87">
        <f t="shared" si="13"/>
        <v>0</v>
      </c>
      <c r="I232" s="87"/>
      <c r="J232" s="96"/>
      <c r="K232" s="96"/>
    </row>
    <row r="233" spans="1:11">
      <c r="A233">
        <v>34</v>
      </c>
      <c r="B233" s="93" t="s">
        <v>37</v>
      </c>
      <c r="C233" s="98">
        <f t="shared" si="15"/>
        <v>6.7500000000000004E-2</v>
      </c>
      <c r="D233" s="95">
        <v>31</v>
      </c>
      <c r="E233" s="86">
        <f t="shared" si="14"/>
        <v>7119401.5100000054</v>
      </c>
      <c r="F233" s="87"/>
      <c r="G233" s="101">
        <v>134328.34</v>
      </c>
      <c r="H233" s="87">
        <f t="shared" si="13"/>
        <v>41381.521276875035</v>
      </c>
      <c r="I233" s="87">
        <f>SUM(H227:H232)</f>
        <v>126058.74286687511</v>
      </c>
      <c r="J233" s="96"/>
      <c r="K233" s="96"/>
    </row>
    <row r="234" spans="1:11">
      <c r="A234"/>
      <c r="B234" s="93"/>
      <c r="C234" s="98">
        <f t="shared" si="15"/>
        <v>6.7500000000000004E-2</v>
      </c>
      <c r="D234" s="95">
        <v>0</v>
      </c>
      <c r="E234" s="86">
        <f t="shared" si="14"/>
        <v>6985073.1700000055</v>
      </c>
      <c r="F234" s="87"/>
      <c r="G234" s="88"/>
      <c r="H234" s="87">
        <f t="shared" si="13"/>
        <v>0</v>
      </c>
      <c r="I234" s="87"/>
      <c r="J234" s="96"/>
      <c r="K234" s="96"/>
    </row>
    <row r="235" spans="1:11">
      <c r="A235">
        <v>35</v>
      </c>
      <c r="B235" s="93" t="s">
        <v>38</v>
      </c>
      <c r="C235" s="98">
        <f t="shared" si="15"/>
        <v>6.7500000000000004E-2</v>
      </c>
      <c r="D235" s="95">
        <v>31</v>
      </c>
      <c r="E235" s="86">
        <f t="shared" si="14"/>
        <v>6985073.1700000055</v>
      </c>
      <c r="F235" s="87"/>
      <c r="G235" s="101">
        <v>134328.34</v>
      </c>
      <c r="H235" s="87">
        <f t="shared" si="13"/>
        <v>40600.737800625036</v>
      </c>
      <c r="I235" s="87"/>
      <c r="J235" s="96"/>
      <c r="K235" s="96"/>
    </row>
    <row r="236" spans="1:11">
      <c r="A236"/>
      <c r="B236" s="93"/>
      <c r="C236" s="98">
        <f t="shared" si="15"/>
        <v>6.7500000000000004E-2</v>
      </c>
      <c r="D236" s="95">
        <v>0</v>
      </c>
      <c r="E236" s="86">
        <f t="shared" si="14"/>
        <v>6850744.8300000057</v>
      </c>
      <c r="F236" s="87"/>
      <c r="G236" s="88"/>
      <c r="H236" s="87">
        <f t="shared" si="13"/>
        <v>0</v>
      </c>
      <c r="I236" s="87"/>
      <c r="J236" s="96"/>
      <c r="K236" s="96"/>
    </row>
    <row r="237" spans="1:11">
      <c r="A237">
        <v>36</v>
      </c>
      <c r="B237" s="93" t="s">
        <v>39</v>
      </c>
      <c r="C237" s="98">
        <f t="shared" si="15"/>
        <v>6.7500000000000004E-2</v>
      </c>
      <c r="D237" s="95">
        <v>30</v>
      </c>
      <c r="E237" s="86">
        <f t="shared" si="14"/>
        <v>6850744.8300000057</v>
      </c>
      <c r="F237" s="87"/>
      <c r="G237" s="101">
        <v>134328.34</v>
      </c>
      <c r="H237" s="87">
        <f t="shared" si="13"/>
        <v>38535.439668750041</v>
      </c>
      <c r="I237" s="87"/>
      <c r="J237" s="96"/>
      <c r="K237" s="96"/>
    </row>
    <row r="238" spans="1:11">
      <c r="A238"/>
      <c r="B238" s="93"/>
      <c r="C238" s="98">
        <f t="shared" si="15"/>
        <v>6.7500000000000004E-2</v>
      </c>
      <c r="D238" s="95">
        <v>0</v>
      </c>
      <c r="E238" s="86">
        <f t="shared" si="14"/>
        <v>6716416.4900000058</v>
      </c>
      <c r="F238" s="87"/>
      <c r="G238" s="88"/>
      <c r="H238" s="87">
        <f t="shared" si="13"/>
        <v>0</v>
      </c>
      <c r="I238" s="87"/>
      <c r="J238" s="96"/>
      <c r="K238" s="96"/>
    </row>
    <row r="239" spans="1:11">
      <c r="A239">
        <v>37</v>
      </c>
      <c r="B239" s="93" t="s">
        <v>40</v>
      </c>
      <c r="C239" s="98">
        <f t="shared" si="15"/>
        <v>6.7500000000000004E-2</v>
      </c>
      <c r="D239" s="95">
        <v>31</v>
      </c>
      <c r="E239" s="86">
        <f t="shared" si="14"/>
        <v>6716416.4900000058</v>
      </c>
      <c r="F239" s="87"/>
      <c r="G239" s="101">
        <v>134328.34</v>
      </c>
      <c r="H239" s="87">
        <f t="shared" si="13"/>
        <v>39039.170848125039</v>
      </c>
      <c r="I239" s="87">
        <f>SUM(H233:H238)</f>
        <v>120517.69874625011</v>
      </c>
      <c r="J239" s="96"/>
      <c r="K239" s="96"/>
    </row>
    <row r="240" spans="1:11">
      <c r="A240"/>
      <c r="B240" s="93"/>
      <c r="C240" s="98">
        <f t="shared" si="15"/>
        <v>6.7500000000000004E-2</v>
      </c>
      <c r="D240" s="95">
        <v>0</v>
      </c>
      <c r="E240" s="86">
        <f t="shared" si="14"/>
        <v>6582088.150000006</v>
      </c>
      <c r="F240" s="87"/>
      <c r="G240" s="88"/>
      <c r="H240" s="87">
        <f t="shared" si="13"/>
        <v>0</v>
      </c>
      <c r="I240" s="87"/>
      <c r="J240" s="96"/>
      <c r="K240" s="96"/>
    </row>
    <row r="241" spans="1:13">
      <c r="A241">
        <v>38</v>
      </c>
      <c r="B241" s="93" t="s">
        <v>41</v>
      </c>
      <c r="C241" s="98">
        <f t="shared" si="15"/>
        <v>6.7500000000000004E-2</v>
      </c>
      <c r="D241" s="95">
        <v>30</v>
      </c>
      <c r="E241" s="86">
        <f t="shared" si="14"/>
        <v>6582088.150000006</v>
      </c>
      <c r="F241" s="87"/>
      <c r="G241" s="101">
        <v>134328.34</v>
      </c>
      <c r="H241" s="87">
        <f t="shared" si="13"/>
        <v>37024.245843750039</v>
      </c>
      <c r="I241" s="87"/>
      <c r="J241" s="96"/>
      <c r="K241" s="96"/>
    </row>
    <row r="242" spans="1:13">
      <c r="A242"/>
      <c r="B242" s="93"/>
      <c r="C242" s="98">
        <f t="shared" si="15"/>
        <v>6.7500000000000004E-2</v>
      </c>
      <c r="D242" s="95">
        <v>0</v>
      </c>
      <c r="E242" s="86">
        <f t="shared" si="14"/>
        <v>6447759.8100000061</v>
      </c>
      <c r="F242" s="87"/>
      <c r="G242" s="88"/>
      <c r="H242" s="87">
        <f t="shared" si="13"/>
        <v>0</v>
      </c>
      <c r="I242" s="87"/>
      <c r="J242" s="96"/>
      <c r="K242" s="96"/>
    </row>
    <row r="243" spans="1:13">
      <c r="A243">
        <v>39</v>
      </c>
      <c r="B243" s="83" t="s">
        <v>50</v>
      </c>
      <c r="C243" s="84">
        <f t="shared" si="15"/>
        <v>6.7500000000000004E-2</v>
      </c>
      <c r="D243" s="85">
        <v>31</v>
      </c>
      <c r="E243" s="86">
        <f t="shared" si="14"/>
        <v>6447759.8100000061</v>
      </c>
      <c r="F243" s="89"/>
      <c r="G243" s="101">
        <v>134328.34</v>
      </c>
      <c r="H243" s="89">
        <f t="shared" si="13"/>
        <v>37477.603895625034</v>
      </c>
      <c r="I243" s="89"/>
      <c r="J243" s="102"/>
      <c r="K243" s="90"/>
      <c r="L243" s="72">
        <f>SUM(G221:G243)</f>
        <v>1611940.0800000003</v>
      </c>
      <c r="M243" s="72">
        <f>SUM(H221:H243)</f>
        <v>491591.31636937545</v>
      </c>
    </row>
    <row r="244" spans="1:13" ht="13">
      <c r="A244"/>
      <c r="B244" s="83"/>
      <c r="C244" s="84">
        <f>C219</f>
        <v>6.7500000000000004E-2</v>
      </c>
      <c r="D244" s="91">
        <v>0</v>
      </c>
      <c r="E244" s="86">
        <f t="shared" si="14"/>
        <v>6313431.4700000063</v>
      </c>
      <c r="F244" s="89"/>
      <c r="G244" s="88"/>
      <c r="H244" s="89">
        <f t="shared" si="13"/>
        <v>0</v>
      </c>
      <c r="I244" s="89"/>
      <c r="J244" s="90"/>
      <c r="K244" s="92">
        <f>SUM(K221:K243)</f>
        <v>2103531.3963693758</v>
      </c>
    </row>
    <row r="245" spans="1:13" ht="13">
      <c r="A245">
        <v>40</v>
      </c>
      <c r="B245" s="93" t="s">
        <v>31</v>
      </c>
      <c r="C245" s="98">
        <f t="shared" ref="C245:C308" si="16">C244</f>
        <v>6.7500000000000004E-2</v>
      </c>
      <c r="D245" s="95">
        <v>31</v>
      </c>
      <c r="E245" s="86">
        <f t="shared" si="14"/>
        <v>6313431.4700000063</v>
      </c>
      <c r="F245" s="87"/>
      <c r="G245" s="101">
        <v>134328.34</v>
      </c>
      <c r="H245" s="87">
        <f t="shared" si="13"/>
        <v>36696.820419375043</v>
      </c>
      <c r="I245" s="87">
        <f>SUM(H239:H244)</f>
        <v>113541.02058750013</v>
      </c>
      <c r="J245" s="96"/>
      <c r="K245" s="97">
        <f>SUM(G245:G268)</f>
        <v>1611940.0800000003</v>
      </c>
    </row>
    <row r="246" spans="1:13" ht="13">
      <c r="A246"/>
      <c r="B246" s="93"/>
      <c r="C246" s="98">
        <f t="shared" si="16"/>
        <v>6.7500000000000004E-2</v>
      </c>
      <c r="D246" s="95">
        <v>0</v>
      </c>
      <c r="E246" s="86">
        <f t="shared" si="14"/>
        <v>6179103.1300000064</v>
      </c>
      <c r="F246" s="87"/>
      <c r="G246" s="88"/>
      <c r="H246" s="87">
        <f t="shared" si="13"/>
        <v>0</v>
      </c>
      <c r="I246" s="87"/>
      <c r="J246" s="96"/>
      <c r="K246" s="97">
        <f>SUM(H245:H268)</f>
        <v>381274.1671443755</v>
      </c>
    </row>
    <row r="247" spans="1:13" ht="13">
      <c r="A247">
        <v>41</v>
      </c>
      <c r="B247" s="93" t="s">
        <v>32</v>
      </c>
      <c r="C247" s="98">
        <f t="shared" si="16"/>
        <v>6.7500000000000004E-2</v>
      </c>
      <c r="D247" s="99">
        <v>28</v>
      </c>
      <c r="E247" s="86">
        <f t="shared" si="14"/>
        <v>6179103.1300000064</v>
      </c>
      <c r="F247" s="87"/>
      <c r="G247" s="101">
        <v>134328.34</v>
      </c>
      <c r="H247" s="87">
        <f t="shared" si="13"/>
        <v>32440.291432500035</v>
      </c>
      <c r="I247" s="87"/>
      <c r="J247" s="96"/>
      <c r="K247" s="97">
        <f>SUM(J245:J266)</f>
        <v>0</v>
      </c>
    </row>
    <row r="248" spans="1:13">
      <c r="A248"/>
      <c r="B248" s="93"/>
      <c r="C248" s="98">
        <f t="shared" si="16"/>
        <v>6.7500000000000004E-2</v>
      </c>
      <c r="D248" s="95">
        <v>0</v>
      </c>
      <c r="E248" s="86">
        <f t="shared" si="14"/>
        <v>6044774.7900000066</v>
      </c>
      <c r="F248" s="87"/>
      <c r="G248" s="88"/>
      <c r="H248" s="87">
        <f t="shared" si="13"/>
        <v>0</v>
      </c>
      <c r="I248" s="87"/>
      <c r="J248" s="96"/>
      <c r="K248" s="96"/>
    </row>
    <row r="249" spans="1:13">
      <c r="A249">
        <v>42</v>
      </c>
      <c r="B249" s="93" t="s">
        <v>33</v>
      </c>
      <c r="C249" s="98">
        <f t="shared" si="16"/>
        <v>6.7500000000000004E-2</v>
      </c>
      <c r="D249" s="95">
        <v>31</v>
      </c>
      <c r="E249" s="86">
        <f t="shared" si="14"/>
        <v>6044774.7900000066</v>
      </c>
      <c r="F249" s="87"/>
      <c r="G249" s="101">
        <v>134328.34</v>
      </c>
      <c r="H249" s="87">
        <f t="shared" si="13"/>
        <v>35135.253466875045</v>
      </c>
      <c r="I249" s="87"/>
      <c r="J249" s="96"/>
      <c r="K249" s="96"/>
    </row>
    <row r="250" spans="1:13">
      <c r="A250"/>
      <c r="B250" s="93"/>
      <c r="C250" s="98">
        <f t="shared" si="16"/>
        <v>6.7500000000000004E-2</v>
      </c>
      <c r="D250" s="95">
        <v>0</v>
      </c>
      <c r="E250" s="86">
        <f t="shared" si="14"/>
        <v>5910446.4500000067</v>
      </c>
      <c r="F250" s="87"/>
      <c r="G250" s="88"/>
      <c r="H250" s="87">
        <f t="shared" si="13"/>
        <v>0</v>
      </c>
      <c r="I250" s="87"/>
      <c r="J250" s="96"/>
      <c r="K250" s="96"/>
    </row>
    <row r="251" spans="1:13">
      <c r="A251">
        <v>43</v>
      </c>
      <c r="B251" s="93" t="s">
        <v>34</v>
      </c>
      <c r="C251" s="98">
        <f t="shared" si="16"/>
        <v>6.7500000000000004E-2</v>
      </c>
      <c r="D251" s="95">
        <v>30</v>
      </c>
      <c r="E251" s="86">
        <f t="shared" si="14"/>
        <v>5910446.4500000067</v>
      </c>
      <c r="F251" s="87"/>
      <c r="G251" s="101">
        <v>134328.34</v>
      </c>
      <c r="H251" s="87">
        <f t="shared" si="13"/>
        <v>33246.261281250045</v>
      </c>
      <c r="I251" s="87">
        <f>SUM(H245:H250)</f>
        <v>104272.36531875012</v>
      </c>
      <c r="J251" s="96"/>
      <c r="K251" s="96"/>
    </row>
    <row r="252" spans="1:13">
      <c r="A252"/>
      <c r="B252" s="93"/>
      <c r="C252" s="98">
        <f t="shared" si="16"/>
        <v>6.7500000000000004E-2</v>
      </c>
      <c r="D252" s="95">
        <v>0</v>
      </c>
      <c r="E252" s="86">
        <f t="shared" si="14"/>
        <v>5776118.1100000069</v>
      </c>
      <c r="F252" s="87"/>
      <c r="G252" s="88"/>
      <c r="H252" s="87">
        <f t="shared" si="13"/>
        <v>0</v>
      </c>
      <c r="I252" s="87"/>
      <c r="J252" s="96"/>
      <c r="K252" s="96"/>
    </row>
    <row r="253" spans="1:13">
      <c r="A253">
        <v>44</v>
      </c>
      <c r="B253" s="93" t="s">
        <v>35</v>
      </c>
      <c r="C253" s="98">
        <f t="shared" si="16"/>
        <v>6.7500000000000004E-2</v>
      </c>
      <c r="D253" s="95">
        <v>31</v>
      </c>
      <c r="E253" s="86">
        <f t="shared" si="14"/>
        <v>5776118.1100000069</v>
      </c>
      <c r="F253" s="87"/>
      <c r="G253" s="101">
        <v>134328.34</v>
      </c>
      <c r="H253" s="87">
        <f t="shared" si="13"/>
        <v>33573.68651437504</v>
      </c>
      <c r="I253" s="87"/>
      <c r="J253" s="96"/>
      <c r="K253" s="96"/>
    </row>
    <row r="254" spans="1:13">
      <c r="A254"/>
      <c r="B254" s="93"/>
      <c r="C254" s="98">
        <f t="shared" si="16"/>
        <v>6.7500000000000004E-2</v>
      </c>
      <c r="D254" s="95">
        <v>0</v>
      </c>
      <c r="E254" s="86">
        <f t="shared" si="14"/>
        <v>5641789.770000007</v>
      </c>
      <c r="F254" s="87"/>
      <c r="G254" s="88"/>
      <c r="H254" s="87">
        <f t="shared" si="13"/>
        <v>0</v>
      </c>
      <c r="I254" s="87"/>
      <c r="J254" s="96"/>
      <c r="K254" s="96"/>
    </row>
    <row r="255" spans="1:13">
      <c r="A255">
        <v>45</v>
      </c>
      <c r="B255" s="93" t="s">
        <v>36</v>
      </c>
      <c r="C255" s="98">
        <f t="shared" si="16"/>
        <v>6.7500000000000004E-2</v>
      </c>
      <c r="D255" s="95">
        <v>30</v>
      </c>
      <c r="E255" s="86">
        <f t="shared" si="14"/>
        <v>5641789.770000007</v>
      </c>
      <c r="F255" s="87"/>
      <c r="G255" s="101">
        <v>134328.34</v>
      </c>
      <c r="H255" s="87">
        <f t="shared" si="13"/>
        <v>31735.067456250043</v>
      </c>
      <c r="I255" s="87"/>
      <c r="J255" s="96"/>
      <c r="K255" s="96"/>
    </row>
    <row r="256" spans="1:13">
      <c r="A256"/>
      <c r="B256" s="93"/>
      <c r="C256" s="98">
        <f t="shared" si="16"/>
        <v>6.7500000000000004E-2</v>
      </c>
      <c r="D256" s="95">
        <v>0</v>
      </c>
      <c r="E256" s="86">
        <f t="shared" si="14"/>
        <v>5507461.4300000072</v>
      </c>
      <c r="F256" s="87"/>
      <c r="G256" s="88"/>
      <c r="H256" s="87">
        <f t="shared" si="13"/>
        <v>0</v>
      </c>
      <c r="I256" s="87"/>
      <c r="J256" s="96"/>
      <c r="K256" s="96"/>
    </row>
    <row r="257" spans="1:13">
      <c r="A257">
        <v>46</v>
      </c>
      <c r="B257" s="93" t="s">
        <v>37</v>
      </c>
      <c r="C257" s="98">
        <f t="shared" si="16"/>
        <v>6.7500000000000004E-2</v>
      </c>
      <c r="D257" s="95">
        <v>31</v>
      </c>
      <c r="E257" s="86">
        <f t="shared" si="14"/>
        <v>5507461.4300000072</v>
      </c>
      <c r="F257" s="87"/>
      <c r="G257" s="101">
        <v>134328.34</v>
      </c>
      <c r="H257" s="87">
        <f t="shared" si="13"/>
        <v>32012.119561875046</v>
      </c>
      <c r="I257" s="87">
        <f>SUM(H251:H256)</f>
        <v>98555.015251875127</v>
      </c>
      <c r="J257" s="96"/>
      <c r="K257" s="96"/>
    </row>
    <row r="258" spans="1:13">
      <c r="A258"/>
      <c r="B258" s="93"/>
      <c r="C258" s="98">
        <f t="shared" si="16"/>
        <v>6.7500000000000004E-2</v>
      </c>
      <c r="D258" s="95">
        <v>0</v>
      </c>
      <c r="E258" s="86">
        <f t="shared" si="14"/>
        <v>5373133.0900000073</v>
      </c>
      <c r="F258" s="87"/>
      <c r="G258" s="88"/>
      <c r="H258" s="87">
        <f t="shared" si="13"/>
        <v>0</v>
      </c>
      <c r="I258" s="87"/>
      <c r="J258" s="96"/>
      <c r="K258" s="96"/>
    </row>
    <row r="259" spans="1:13">
      <c r="A259">
        <v>47</v>
      </c>
      <c r="B259" s="93" t="s">
        <v>38</v>
      </c>
      <c r="C259" s="98">
        <f t="shared" si="16"/>
        <v>6.7500000000000004E-2</v>
      </c>
      <c r="D259" s="95">
        <v>31</v>
      </c>
      <c r="E259" s="86">
        <f t="shared" si="14"/>
        <v>5373133.0900000073</v>
      </c>
      <c r="F259" s="87"/>
      <c r="G259" s="101">
        <v>134328.34</v>
      </c>
      <c r="H259" s="87">
        <f t="shared" si="13"/>
        <v>31231.336085625044</v>
      </c>
      <c r="I259" s="87"/>
      <c r="J259" s="96"/>
      <c r="K259" s="96"/>
    </row>
    <row r="260" spans="1:13">
      <c r="A260"/>
      <c r="B260" s="93"/>
      <c r="C260" s="98">
        <f t="shared" si="16"/>
        <v>6.7500000000000004E-2</v>
      </c>
      <c r="D260" s="95">
        <v>0</v>
      </c>
      <c r="E260" s="86">
        <f t="shared" si="14"/>
        <v>5238804.7500000075</v>
      </c>
      <c r="F260" s="87"/>
      <c r="G260" s="88"/>
      <c r="H260" s="87">
        <f t="shared" si="13"/>
        <v>0</v>
      </c>
      <c r="I260" s="87"/>
      <c r="J260" s="96"/>
      <c r="K260" s="96"/>
    </row>
    <row r="261" spans="1:13">
      <c r="A261">
        <v>48</v>
      </c>
      <c r="B261" s="93" t="s">
        <v>39</v>
      </c>
      <c r="C261" s="98">
        <f t="shared" si="16"/>
        <v>6.7500000000000004E-2</v>
      </c>
      <c r="D261" s="95">
        <v>30</v>
      </c>
      <c r="E261" s="86">
        <f t="shared" si="14"/>
        <v>5238804.7500000075</v>
      </c>
      <c r="F261" s="87"/>
      <c r="G261" s="101">
        <v>134328.34</v>
      </c>
      <c r="H261" s="87">
        <f t="shared" si="13"/>
        <v>29468.276718750047</v>
      </c>
      <c r="I261" s="87"/>
      <c r="J261" s="96"/>
      <c r="K261" s="96"/>
    </row>
    <row r="262" spans="1:13">
      <c r="A262"/>
      <c r="B262" s="93"/>
      <c r="C262" s="98">
        <f t="shared" si="16"/>
        <v>6.7500000000000004E-2</v>
      </c>
      <c r="D262" s="95">
        <v>0</v>
      </c>
      <c r="E262" s="86">
        <f t="shared" si="14"/>
        <v>5104476.4100000076</v>
      </c>
      <c r="F262" s="87"/>
      <c r="G262" s="88"/>
      <c r="H262" s="87">
        <f t="shared" si="13"/>
        <v>0</v>
      </c>
      <c r="I262" s="87"/>
      <c r="J262" s="96"/>
      <c r="K262" s="96"/>
    </row>
    <row r="263" spans="1:13">
      <c r="A263">
        <v>49</v>
      </c>
      <c r="B263" s="93" t="s">
        <v>40</v>
      </c>
      <c r="C263" s="98">
        <f t="shared" si="16"/>
        <v>6.7500000000000004E-2</v>
      </c>
      <c r="D263" s="95">
        <v>31</v>
      </c>
      <c r="E263" s="86">
        <f t="shared" si="14"/>
        <v>5104476.4100000076</v>
      </c>
      <c r="F263" s="87"/>
      <c r="G263" s="101">
        <v>134328.34</v>
      </c>
      <c r="H263" s="87">
        <f t="shared" si="13"/>
        <v>29669.76913312505</v>
      </c>
      <c r="I263" s="87">
        <f>SUM(H257:H262)</f>
        <v>92711.732366250129</v>
      </c>
      <c r="J263" s="96"/>
      <c r="K263" s="96"/>
    </row>
    <row r="264" spans="1:13">
      <c r="A264"/>
      <c r="B264" s="93"/>
      <c r="C264" s="98">
        <f t="shared" si="16"/>
        <v>6.7500000000000004E-2</v>
      </c>
      <c r="D264" s="95">
        <v>0</v>
      </c>
      <c r="E264" s="86">
        <f t="shared" si="14"/>
        <v>4970148.0700000077</v>
      </c>
      <c r="F264" s="87"/>
      <c r="G264" s="88"/>
      <c r="H264" s="87">
        <f t="shared" si="13"/>
        <v>0</v>
      </c>
      <c r="I264" s="87"/>
      <c r="J264" s="96"/>
      <c r="K264" s="96"/>
    </row>
    <row r="265" spans="1:13">
      <c r="A265">
        <v>50</v>
      </c>
      <c r="B265" s="93" t="s">
        <v>41</v>
      </c>
      <c r="C265" s="98">
        <f t="shared" si="16"/>
        <v>6.7500000000000004E-2</v>
      </c>
      <c r="D265" s="95">
        <v>30</v>
      </c>
      <c r="E265" s="86">
        <f t="shared" si="14"/>
        <v>4970148.0700000077</v>
      </c>
      <c r="F265" s="87"/>
      <c r="G265" s="101">
        <v>134328.34</v>
      </c>
      <c r="H265" s="87">
        <f t="shared" si="13"/>
        <v>27957.082893750052</v>
      </c>
      <c r="I265" s="87"/>
      <c r="J265" s="96"/>
      <c r="K265" s="96"/>
    </row>
    <row r="266" spans="1:13">
      <c r="A266"/>
      <c r="B266" s="93"/>
      <c r="C266" s="98">
        <f t="shared" si="16"/>
        <v>6.7500000000000004E-2</v>
      </c>
      <c r="D266" s="95">
        <v>0</v>
      </c>
      <c r="E266" s="86">
        <f t="shared" si="14"/>
        <v>4835819.7300000079</v>
      </c>
      <c r="F266" s="87"/>
      <c r="G266" s="88"/>
      <c r="H266" s="87">
        <f t="shared" si="13"/>
        <v>0</v>
      </c>
      <c r="I266" s="87"/>
      <c r="J266" s="96"/>
      <c r="K266" s="96"/>
    </row>
    <row r="267" spans="1:13" ht="13">
      <c r="A267">
        <v>51</v>
      </c>
      <c r="B267" s="83" t="s">
        <v>51</v>
      </c>
      <c r="C267" s="98">
        <f t="shared" si="16"/>
        <v>6.7500000000000004E-2</v>
      </c>
      <c r="D267" s="95">
        <v>31</v>
      </c>
      <c r="E267" s="86">
        <f t="shared" si="14"/>
        <v>4835819.7300000079</v>
      </c>
      <c r="F267" s="103"/>
      <c r="G267" s="101">
        <v>134328.34</v>
      </c>
      <c r="H267" s="87">
        <f t="shared" si="13"/>
        <v>28108.202180625049</v>
      </c>
      <c r="I267" s="104"/>
      <c r="J267" s="104"/>
      <c r="K267" s="92">
        <f>K245+K246</f>
        <v>1993214.2471443759</v>
      </c>
      <c r="L267" s="72">
        <f>SUM(G245:G267)</f>
        <v>1611940.0800000003</v>
      </c>
      <c r="M267" s="72">
        <f>SUM(H245:H267)</f>
        <v>381274.1671443755</v>
      </c>
    </row>
    <row r="268" spans="1:13">
      <c r="A268"/>
      <c r="B268" s="83"/>
      <c r="C268" s="98">
        <f t="shared" si="16"/>
        <v>6.7500000000000004E-2</v>
      </c>
      <c r="D268" s="95">
        <v>0</v>
      </c>
      <c r="E268" s="86">
        <f t="shared" si="14"/>
        <v>4701491.390000008</v>
      </c>
      <c r="F268" s="103"/>
      <c r="G268" s="88"/>
      <c r="H268" s="87">
        <f t="shared" si="13"/>
        <v>0</v>
      </c>
      <c r="I268" s="104"/>
      <c r="J268" s="104"/>
      <c r="K268" s="96"/>
    </row>
    <row r="269" spans="1:13">
      <c r="A269">
        <v>52</v>
      </c>
      <c r="B269" s="93" t="s">
        <v>52</v>
      </c>
      <c r="C269" s="98">
        <f t="shared" si="16"/>
        <v>6.7500000000000004E-2</v>
      </c>
      <c r="D269" s="95">
        <v>31</v>
      </c>
      <c r="E269" s="86">
        <f t="shared" si="14"/>
        <v>4701491.390000008</v>
      </c>
      <c r="F269" s="103"/>
      <c r="G269" s="101">
        <v>134328.34</v>
      </c>
      <c r="H269" s="87">
        <f t="shared" si="13"/>
        <v>27327.41870437505</v>
      </c>
      <c r="I269" s="104"/>
      <c r="J269" s="104"/>
      <c r="K269" s="96"/>
    </row>
    <row r="270" spans="1:13" ht="13">
      <c r="A270"/>
      <c r="B270" s="104"/>
      <c r="C270" s="98">
        <f t="shared" si="16"/>
        <v>6.7500000000000004E-2</v>
      </c>
      <c r="D270" s="95">
        <v>0</v>
      </c>
      <c r="E270" s="86">
        <f t="shared" si="14"/>
        <v>4567163.0500000082</v>
      </c>
      <c r="F270" s="103"/>
      <c r="G270" s="88"/>
      <c r="H270" s="105"/>
      <c r="I270" s="104"/>
      <c r="J270" s="104"/>
      <c r="K270" s="106"/>
    </row>
    <row r="271" spans="1:13" ht="13">
      <c r="A271">
        <v>53</v>
      </c>
      <c r="B271" s="93" t="s">
        <v>32</v>
      </c>
      <c r="C271" s="98">
        <f t="shared" si="16"/>
        <v>6.7500000000000004E-2</v>
      </c>
      <c r="D271" s="99">
        <v>28</v>
      </c>
      <c r="E271" s="86">
        <f t="shared" si="14"/>
        <v>4567163.0500000082</v>
      </c>
      <c r="F271" s="87"/>
      <c r="G271" s="101">
        <v>134328.34</v>
      </c>
      <c r="H271" s="87">
        <f t="shared" ref="H271:H334" si="17">C271*D271*E271/360</f>
        <v>23977.606012500048</v>
      </c>
      <c r="I271" s="87"/>
      <c r="J271" s="96"/>
      <c r="K271" s="97">
        <f>SUM(J269:J290)</f>
        <v>0</v>
      </c>
    </row>
    <row r="272" spans="1:13">
      <c r="A272"/>
      <c r="B272" s="93"/>
      <c r="C272" s="98">
        <f t="shared" si="16"/>
        <v>6.7500000000000004E-2</v>
      </c>
      <c r="D272" s="95">
        <v>0</v>
      </c>
      <c r="E272" s="86">
        <f t="shared" si="14"/>
        <v>4432834.7100000083</v>
      </c>
      <c r="F272" s="87"/>
      <c r="G272" s="88"/>
      <c r="H272" s="87">
        <f t="shared" si="17"/>
        <v>0</v>
      </c>
      <c r="I272" s="87"/>
      <c r="J272" s="96"/>
      <c r="K272" s="96">
        <f>SUM(G269:G292)</f>
        <v>1611940.0800000003</v>
      </c>
    </row>
    <row r="273" spans="1:13">
      <c r="A273">
        <v>54</v>
      </c>
      <c r="B273" s="93" t="s">
        <v>33</v>
      </c>
      <c r="C273" s="98">
        <f t="shared" si="16"/>
        <v>6.7500000000000004E-2</v>
      </c>
      <c r="D273" s="95">
        <v>31</v>
      </c>
      <c r="E273" s="86">
        <f t="shared" si="14"/>
        <v>4432834.7100000083</v>
      </c>
      <c r="F273" s="87"/>
      <c r="G273" s="101">
        <v>134328.34</v>
      </c>
      <c r="H273" s="87">
        <f t="shared" si="17"/>
        <v>25765.851751875049</v>
      </c>
      <c r="I273" s="87"/>
      <c r="J273" s="96"/>
      <c r="K273" s="96">
        <f>SUM(H269:H292)</f>
        <v>270957.01791937562</v>
      </c>
    </row>
    <row r="274" spans="1:13" ht="13">
      <c r="A274"/>
      <c r="B274" s="93"/>
      <c r="C274" s="98">
        <f t="shared" si="16"/>
        <v>6.7500000000000004E-2</v>
      </c>
      <c r="D274" s="95">
        <v>0</v>
      </c>
      <c r="E274" s="86">
        <f t="shared" si="14"/>
        <v>4298506.3700000085</v>
      </c>
      <c r="F274" s="87"/>
      <c r="G274" s="88"/>
      <c r="H274" s="87">
        <f t="shared" si="17"/>
        <v>0</v>
      </c>
      <c r="I274" s="87"/>
      <c r="J274" s="96"/>
      <c r="K274" s="107"/>
      <c r="L274" s="72">
        <f>G269+G271+G273</f>
        <v>402985.02</v>
      </c>
      <c r="M274" s="72">
        <f>H269+H271+H273</f>
        <v>77070.876468750139</v>
      </c>
    </row>
    <row r="275" spans="1:13" ht="13">
      <c r="A275">
        <v>55</v>
      </c>
      <c r="B275" s="93" t="s">
        <v>53</v>
      </c>
      <c r="C275" s="98">
        <f t="shared" si="16"/>
        <v>6.7500000000000004E-2</v>
      </c>
      <c r="D275" s="95">
        <v>30</v>
      </c>
      <c r="E275" s="86">
        <f t="shared" si="14"/>
        <v>4298506.3700000085</v>
      </c>
      <c r="F275" s="103"/>
      <c r="G275" s="101">
        <v>134328.34</v>
      </c>
      <c r="H275" s="87">
        <f t="shared" si="17"/>
        <v>24179.098331250054</v>
      </c>
      <c r="I275" s="104"/>
      <c r="J275" s="104"/>
      <c r="K275" s="107"/>
    </row>
    <row r="276" spans="1:13">
      <c r="A276"/>
      <c r="B276" s="104"/>
      <c r="C276" s="98">
        <f t="shared" si="16"/>
        <v>6.7500000000000004E-2</v>
      </c>
      <c r="D276" s="95">
        <v>0</v>
      </c>
      <c r="E276" s="86">
        <f t="shared" si="14"/>
        <v>4164178.0300000086</v>
      </c>
      <c r="F276" s="103"/>
      <c r="G276" s="88"/>
      <c r="H276" s="87">
        <f t="shared" si="17"/>
        <v>0</v>
      </c>
      <c r="I276" s="104"/>
      <c r="J276" s="104"/>
      <c r="K276" s="108"/>
    </row>
    <row r="277" spans="1:13">
      <c r="A277">
        <v>56</v>
      </c>
      <c r="B277" s="93" t="s">
        <v>35</v>
      </c>
      <c r="C277" s="98">
        <f t="shared" si="16"/>
        <v>6.7500000000000004E-2</v>
      </c>
      <c r="D277" s="95">
        <v>31</v>
      </c>
      <c r="E277" s="86">
        <f t="shared" si="14"/>
        <v>4164178.0300000086</v>
      </c>
      <c r="F277" s="103"/>
      <c r="G277" s="101">
        <v>134328.34</v>
      </c>
      <c r="H277" s="87">
        <f t="shared" si="17"/>
        <v>24204.284799375055</v>
      </c>
      <c r="I277" s="104"/>
      <c r="J277" s="104"/>
      <c r="K277" s="104"/>
    </row>
    <row r="278" spans="1:13">
      <c r="A278"/>
      <c r="B278" s="93"/>
      <c r="C278" s="98">
        <f t="shared" si="16"/>
        <v>6.7500000000000004E-2</v>
      </c>
      <c r="D278" s="95">
        <v>0</v>
      </c>
      <c r="E278" s="86">
        <f t="shared" si="14"/>
        <v>4029849.6900000088</v>
      </c>
      <c r="F278" s="103"/>
      <c r="G278" s="88"/>
      <c r="H278" s="87">
        <f t="shared" si="17"/>
        <v>0</v>
      </c>
      <c r="I278" s="104"/>
      <c r="J278" s="104"/>
      <c r="K278" s="104"/>
    </row>
    <row r="279" spans="1:13">
      <c r="A279">
        <v>57</v>
      </c>
      <c r="B279" s="93" t="s">
        <v>36</v>
      </c>
      <c r="C279" s="98">
        <f t="shared" si="16"/>
        <v>6.7500000000000004E-2</v>
      </c>
      <c r="D279" s="95">
        <v>30</v>
      </c>
      <c r="E279" s="86">
        <f t="shared" si="14"/>
        <v>4029849.6900000088</v>
      </c>
      <c r="F279" s="103"/>
      <c r="G279" s="101">
        <v>134328.34</v>
      </c>
      <c r="H279" s="87">
        <f t="shared" si="17"/>
        <v>22667.904506250055</v>
      </c>
      <c r="I279" s="104"/>
      <c r="J279" s="104"/>
      <c r="K279" s="104"/>
    </row>
    <row r="280" spans="1:13">
      <c r="A280"/>
      <c r="B280" s="93"/>
      <c r="C280" s="98">
        <f t="shared" si="16"/>
        <v>6.7500000000000004E-2</v>
      </c>
      <c r="D280" s="95">
        <v>0</v>
      </c>
      <c r="E280" s="86">
        <f t="shared" si="14"/>
        <v>3895521.3500000089</v>
      </c>
      <c r="F280" s="103"/>
      <c r="G280" s="88"/>
      <c r="H280" s="87">
        <f t="shared" si="17"/>
        <v>0</v>
      </c>
      <c r="I280" s="104"/>
      <c r="J280" s="104"/>
      <c r="K280" s="104"/>
    </row>
    <row r="281" spans="1:13">
      <c r="A281">
        <v>58</v>
      </c>
      <c r="B281" s="93" t="s">
        <v>37</v>
      </c>
      <c r="C281" s="98">
        <f t="shared" si="16"/>
        <v>6.7500000000000004E-2</v>
      </c>
      <c r="D281" s="95">
        <v>31</v>
      </c>
      <c r="E281" s="86">
        <f t="shared" si="14"/>
        <v>3895521.3500000089</v>
      </c>
      <c r="F281" s="103"/>
      <c r="G281" s="101">
        <v>134328.34</v>
      </c>
      <c r="H281" s="87">
        <f t="shared" si="17"/>
        <v>22642.717846875057</v>
      </c>
      <c r="I281" s="104"/>
      <c r="J281" s="104"/>
      <c r="K281" s="104"/>
    </row>
    <row r="282" spans="1:13">
      <c r="A282"/>
      <c r="B282" s="93"/>
      <c r="C282" s="98">
        <f t="shared" si="16"/>
        <v>6.7500000000000004E-2</v>
      </c>
      <c r="D282" s="95">
        <v>0</v>
      </c>
      <c r="E282" s="86">
        <f t="shared" si="14"/>
        <v>3761193.0100000091</v>
      </c>
      <c r="F282" s="103"/>
      <c r="G282" s="88"/>
      <c r="H282" s="87">
        <f t="shared" si="17"/>
        <v>0</v>
      </c>
      <c r="I282" s="104"/>
      <c r="J282" s="104"/>
      <c r="K282" s="104"/>
    </row>
    <row r="283" spans="1:13">
      <c r="A283">
        <v>59</v>
      </c>
      <c r="B283" s="93" t="s">
        <v>38</v>
      </c>
      <c r="C283" s="98">
        <f t="shared" si="16"/>
        <v>6.7500000000000004E-2</v>
      </c>
      <c r="D283" s="95">
        <v>31</v>
      </c>
      <c r="E283" s="86">
        <f t="shared" si="14"/>
        <v>3761193.0100000091</v>
      </c>
      <c r="F283" s="103"/>
      <c r="G283" s="101">
        <v>134328.34</v>
      </c>
      <c r="H283" s="87">
        <f t="shared" si="17"/>
        <v>21861.934370625055</v>
      </c>
      <c r="I283" s="104"/>
      <c r="J283" s="104"/>
      <c r="K283" s="104"/>
    </row>
    <row r="284" spans="1:13">
      <c r="A284"/>
      <c r="B284" s="93"/>
      <c r="C284" s="98">
        <f t="shared" si="16"/>
        <v>6.7500000000000004E-2</v>
      </c>
      <c r="D284" s="95">
        <v>0</v>
      </c>
      <c r="E284" s="86">
        <f t="shared" ref="E284:E340" si="18">E283+F284-G283</f>
        <v>3626864.6700000092</v>
      </c>
      <c r="F284" s="103"/>
      <c r="G284" s="88"/>
      <c r="H284" s="87">
        <f t="shared" si="17"/>
        <v>0</v>
      </c>
      <c r="I284" s="104"/>
      <c r="J284" s="104"/>
      <c r="K284" s="104"/>
    </row>
    <row r="285" spans="1:13">
      <c r="A285">
        <v>60</v>
      </c>
      <c r="B285" s="93" t="s">
        <v>39</v>
      </c>
      <c r="C285" s="98">
        <f t="shared" si="16"/>
        <v>6.7500000000000004E-2</v>
      </c>
      <c r="D285" s="95">
        <v>30</v>
      </c>
      <c r="E285" s="86">
        <f t="shared" si="18"/>
        <v>3626864.6700000092</v>
      </c>
      <c r="F285" s="103"/>
      <c r="G285" s="101">
        <v>134328.34</v>
      </c>
      <c r="H285" s="87">
        <f t="shared" si="17"/>
        <v>20401.113768750056</v>
      </c>
      <c r="I285" s="104"/>
      <c r="J285" s="104"/>
      <c r="K285" s="104"/>
    </row>
    <row r="286" spans="1:13">
      <c r="A286"/>
      <c r="B286" s="93"/>
      <c r="C286" s="98">
        <f t="shared" si="16"/>
        <v>6.7500000000000004E-2</v>
      </c>
      <c r="D286" s="95">
        <v>0</v>
      </c>
      <c r="E286" s="86">
        <f t="shared" si="18"/>
        <v>3492536.3300000094</v>
      </c>
      <c r="F286" s="103"/>
      <c r="G286" s="88"/>
      <c r="H286" s="87">
        <f t="shared" si="17"/>
        <v>0</v>
      </c>
      <c r="I286" s="104"/>
      <c r="J286" s="104"/>
      <c r="K286" s="104"/>
    </row>
    <row r="287" spans="1:13">
      <c r="A287">
        <v>61</v>
      </c>
      <c r="B287" s="93" t="s">
        <v>40</v>
      </c>
      <c r="C287" s="98">
        <f t="shared" si="16"/>
        <v>6.7500000000000004E-2</v>
      </c>
      <c r="D287" s="95">
        <v>31</v>
      </c>
      <c r="E287" s="86">
        <f t="shared" si="18"/>
        <v>3492536.3300000094</v>
      </c>
      <c r="F287" s="103"/>
      <c r="G287" s="101">
        <v>134328.34</v>
      </c>
      <c r="H287" s="87">
        <f t="shared" si="17"/>
        <v>20300.367418125057</v>
      </c>
      <c r="I287" s="104"/>
      <c r="J287" s="104"/>
      <c r="K287" s="104"/>
    </row>
    <row r="288" spans="1:13">
      <c r="A288"/>
      <c r="B288" s="93"/>
      <c r="C288" s="98">
        <f t="shared" si="16"/>
        <v>6.7500000000000004E-2</v>
      </c>
      <c r="D288" s="95">
        <v>0</v>
      </c>
      <c r="E288" s="86">
        <f t="shared" si="18"/>
        <v>3358207.9900000095</v>
      </c>
      <c r="F288" s="103"/>
      <c r="G288" s="88"/>
      <c r="H288" s="87">
        <f t="shared" si="17"/>
        <v>0</v>
      </c>
      <c r="I288" s="104"/>
      <c r="J288" s="104"/>
      <c r="K288" s="104"/>
    </row>
    <row r="289" spans="1:11">
      <c r="A289">
        <v>62</v>
      </c>
      <c r="B289" s="93" t="s">
        <v>41</v>
      </c>
      <c r="C289" s="98">
        <f t="shared" si="16"/>
        <v>6.7500000000000004E-2</v>
      </c>
      <c r="D289" s="95">
        <v>30</v>
      </c>
      <c r="E289" s="86">
        <f t="shared" si="18"/>
        <v>3358207.9900000095</v>
      </c>
      <c r="F289" s="103"/>
      <c r="G289" s="101">
        <v>134328.34</v>
      </c>
      <c r="H289" s="87">
        <f t="shared" si="17"/>
        <v>18889.919943750057</v>
      </c>
      <c r="I289" s="104"/>
      <c r="J289" s="104"/>
      <c r="K289" s="104"/>
    </row>
    <row r="290" spans="1:11">
      <c r="A290"/>
      <c r="B290" s="93"/>
      <c r="C290" s="98">
        <f t="shared" si="16"/>
        <v>6.7500000000000004E-2</v>
      </c>
      <c r="D290" s="95">
        <v>0</v>
      </c>
      <c r="E290" s="86">
        <f t="shared" si="18"/>
        <v>3223879.6500000097</v>
      </c>
      <c r="F290" s="103"/>
      <c r="G290" s="88"/>
      <c r="H290" s="87">
        <f t="shared" si="17"/>
        <v>0</v>
      </c>
      <c r="I290" s="104"/>
      <c r="J290" s="104"/>
      <c r="K290" s="104"/>
    </row>
    <row r="291" spans="1:11" ht="13">
      <c r="A291">
        <v>63</v>
      </c>
      <c r="B291" s="83" t="s">
        <v>54</v>
      </c>
      <c r="C291" s="98">
        <f t="shared" si="16"/>
        <v>6.7500000000000004E-2</v>
      </c>
      <c r="D291" s="95">
        <v>31</v>
      </c>
      <c r="E291" s="86">
        <f t="shared" si="18"/>
        <v>3223879.6500000097</v>
      </c>
      <c r="F291" s="103"/>
      <c r="G291" s="101">
        <v>134328.34</v>
      </c>
      <c r="H291" s="87">
        <f t="shared" si="17"/>
        <v>18738.80046562506</v>
      </c>
      <c r="I291" s="104"/>
      <c r="J291" s="104"/>
      <c r="K291" s="92">
        <f>SUM(K269:K290)</f>
        <v>1882897.0979193759</v>
      </c>
    </row>
    <row r="292" spans="1:11" ht="13">
      <c r="A292"/>
      <c r="B292" s="83"/>
      <c r="C292" s="98">
        <f t="shared" si="16"/>
        <v>6.7500000000000004E-2</v>
      </c>
      <c r="D292" s="95">
        <v>0</v>
      </c>
      <c r="E292" s="86">
        <f t="shared" si="18"/>
        <v>3089551.3100000098</v>
      </c>
      <c r="F292" s="103"/>
      <c r="G292" s="88"/>
      <c r="H292" s="87">
        <f t="shared" si="17"/>
        <v>0</v>
      </c>
      <c r="I292" s="104"/>
      <c r="J292" s="104"/>
      <c r="K292" s="92"/>
    </row>
    <row r="293" spans="1:11">
      <c r="A293">
        <v>64</v>
      </c>
      <c r="B293" s="93" t="s">
        <v>55</v>
      </c>
      <c r="C293" s="98">
        <f t="shared" si="16"/>
        <v>6.7500000000000004E-2</v>
      </c>
      <c r="D293" s="95">
        <v>31</v>
      </c>
      <c r="E293" s="86">
        <f t="shared" si="18"/>
        <v>3089551.3100000098</v>
      </c>
      <c r="F293" s="103"/>
      <c r="G293" s="101">
        <v>134328.34</v>
      </c>
      <c r="H293" s="87">
        <f t="shared" si="17"/>
        <v>17958.016989375057</v>
      </c>
      <c r="I293" s="104"/>
      <c r="J293" s="104"/>
      <c r="K293" s="96">
        <f>SUM(G293:G316)</f>
        <v>1611940.0800000003</v>
      </c>
    </row>
    <row r="294" spans="1:11">
      <c r="A294"/>
      <c r="B294" s="104"/>
      <c r="C294" s="98">
        <f t="shared" si="16"/>
        <v>6.7500000000000004E-2</v>
      </c>
      <c r="D294" s="95">
        <v>0</v>
      </c>
      <c r="E294" s="86">
        <f t="shared" si="18"/>
        <v>2955222.97000001</v>
      </c>
      <c r="F294" s="103"/>
      <c r="G294" s="88"/>
      <c r="H294" s="87">
        <f t="shared" si="17"/>
        <v>0</v>
      </c>
      <c r="I294" s="104"/>
      <c r="J294" s="104"/>
      <c r="K294" s="96">
        <f>SUM(H293:H316)</f>
        <v>161193.97300125071</v>
      </c>
    </row>
    <row r="295" spans="1:11">
      <c r="A295">
        <v>65</v>
      </c>
      <c r="B295" s="93" t="s">
        <v>32</v>
      </c>
      <c r="C295" s="98">
        <f t="shared" si="16"/>
        <v>6.7500000000000004E-2</v>
      </c>
      <c r="D295" s="99">
        <v>29</v>
      </c>
      <c r="E295" s="86">
        <f t="shared" si="18"/>
        <v>2955222.97000001</v>
      </c>
      <c r="F295" s="103"/>
      <c r="G295" s="101">
        <v>134328.34</v>
      </c>
      <c r="H295" s="87">
        <f t="shared" si="17"/>
        <v>16069.024899375054</v>
      </c>
      <c r="I295" s="104"/>
      <c r="J295" s="104"/>
      <c r="K295" s="96"/>
    </row>
    <row r="296" spans="1:11">
      <c r="A296"/>
      <c r="B296" s="93"/>
      <c r="C296" s="98">
        <f t="shared" si="16"/>
        <v>6.7500000000000004E-2</v>
      </c>
      <c r="D296" s="95">
        <v>0</v>
      </c>
      <c r="E296" s="86">
        <f t="shared" si="18"/>
        <v>2820894.6300000101</v>
      </c>
      <c r="F296" s="103"/>
      <c r="G296" s="88"/>
      <c r="H296" s="87">
        <f t="shared" si="17"/>
        <v>0</v>
      </c>
      <c r="I296" s="104"/>
      <c r="J296" s="104"/>
      <c r="K296" s="104"/>
    </row>
    <row r="297" spans="1:11">
      <c r="A297">
        <v>66</v>
      </c>
      <c r="B297" s="93" t="s">
        <v>33</v>
      </c>
      <c r="C297" s="98">
        <f t="shared" si="16"/>
        <v>6.7500000000000004E-2</v>
      </c>
      <c r="D297" s="95">
        <v>31</v>
      </c>
      <c r="E297" s="86">
        <f t="shared" si="18"/>
        <v>2820894.6300000101</v>
      </c>
      <c r="F297" s="103"/>
      <c r="G297" s="101">
        <v>134328.34</v>
      </c>
      <c r="H297" s="87">
        <f t="shared" si="17"/>
        <v>16396.45003687506</v>
      </c>
      <c r="I297" s="104"/>
      <c r="J297" s="104"/>
      <c r="K297" s="104"/>
    </row>
    <row r="298" spans="1:11">
      <c r="A298"/>
      <c r="B298" s="93"/>
      <c r="C298" s="98">
        <f t="shared" si="16"/>
        <v>6.7500000000000004E-2</v>
      </c>
      <c r="D298" s="95">
        <v>0</v>
      </c>
      <c r="E298" s="86">
        <f t="shared" si="18"/>
        <v>2686566.2900000103</v>
      </c>
      <c r="F298" s="103"/>
      <c r="G298" s="88"/>
      <c r="H298" s="87">
        <f t="shared" si="17"/>
        <v>0</v>
      </c>
      <c r="I298" s="104"/>
      <c r="J298" s="104"/>
      <c r="K298" s="104"/>
    </row>
    <row r="299" spans="1:11">
      <c r="A299">
        <v>67</v>
      </c>
      <c r="B299" s="93" t="s">
        <v>53</v>
      </c>
      <c r="C299" s="98">
        <f t="shared" si="16"/>
        <v>6.7500000000000004E-2</v>
      </c>
      <c r="D299" s="95">
        <v>30</v>
      </c>
      <c r="E299" s="86">
        <f t="shared" si="18"/>
        <v>2686566.2900000103</v>
      </c>
      <c r="F299" s="103"/>
      <c r="G299" s="101">
        <v>134328.34</v>
      </c>
      <c r="H299" s="87">
        <f t="shared" si="17"/>
        <v>15111.935381250059</v>
      </c>
      <c r="I299" s="104"/>
      <c r="J299" s="104"/>
      <c r="K299" s="104"/>
    </row>
    <row r="300" spans="1:11">
      <c r="A300"/>
      <c r="B300" s="104"/>
      <c r="C300" s="98">
        <f t="shared" si="16"/>
        <v>6.7500000000000004E-2</v>
      </c>
      <c r="D300" s="95">
        <v>0</v>
      </c>
      <c r="E300" s="86">
        <f t="shared" si="18"/>
        <v>2552237.9500000104</v>
      </c>
      <c r="F300" s="103"/>
      <c r="G300" s="88"/>
      <c r="H300" s="87">
        <f t="shared" si="17"/>
        <v>0</v>
      </c>
      <c r="I300" s="104"/>
      <c r="J300" s="104"/>
      <c r="K300" s="104"/>
    </row>
    <row r="301" spans="1:11">
      <c r="A301">
        <v>68</v>
      </c>
      <c r="B301" s="93" t="s">
        <v>35</v>
      </c>
      <c r="C301" s="98">
        <f t="shared" si="16"/>
        <v>6.7500000000000004E-2</v>
      </c>
      <c r="D301" s="95">
        <v>31</v>
      </c>
      <c r="E301" s="86">
        <f t="shared" si="18"/>
        <v>2552237.9500000104</v>
      </c>
      <c r="F301" s="103"/>
      <c r="G301" s="101">
        <v>134328.34</v>
      </c>
      <c r="H301" s="87">
        <f t="shared" si="17"/>
        <v>14834.883084375062</v>
      </c>
      <c r="I301" s="104"/>
      <c r="J301" s="104"/>
      <c r="K301" s="104"/>
    </row>
    <row r="302" spans="1:11">
      <c r="A302"/>
      <c r="B302" s="93"/>
      <c r="C302" s="98">
        <f t="shared" si="16"/>
        <v>6.7500000000000004E-2</v>
      </c>
      <c r="D302" s="95">
        <v>0</v>
      </c>
      <c r="E302" s="86">
        <f t="shared" si="18"/>
        <v>2417909.6100000106</v>
      </c>
      <c r="F302" s="103"/>
      <c r="G302" s="88"/>
      <c r="H302" s="87">
        <f t="shared" si="17"/>
        <v>0</v>
      </c>
      <c r="I302" s="104"/>
      <c r="J302" s="104"/>
      <c r="K302" s="104"/>
    </row>
    <row r="303" spans="1:11">
      <c r="A303">
        <v>69</v>
      </c>
      <c r="B303" s="93" t="s">
        <v>36</v>
      </c>
      <c r="C303" s="98">
        <f t="shared" si="16"/>
        <v>6.7500000000000004E-2</v>
      </c>
      <c r="D303" s="95">
        <v>30</v>
      </c>
      <c r="E303" s="86">
        <f t="shared" si="18"/>
        <v>2417909.6100000106</v>
      </c>
      <c r="F303" s="103"/>
      <c r="G303" s="101">
        <v>134328.34</v>
      </c>
      <c r="H303" s="87">
        <f t="shared" si="17"/>
        <v>13600.741556250061</v>
      </c>
      <c r="I303" s="104"/>
      <c r="J303" s="104"/>
      <c r="K303" s="104"/>
    </row>
    <row r="304" spans="1:11">
      <c r="A304"/>
      <c r="B304" s="93"/>
      <c r="C304" s="98">
        <f t="shared" si="16"/>
        <v>6.7500000000000004E-2</v>
      </c>
      <c r="D304" s="95">
        <v>0</v>
      </c>
      <c r="E304" s="86">
        <f t="shared" si="18"/>
        <v>2283581.2700000107</v>
      </c>
      <c r="F304" s="103"/>
      <c r="G304" s="88"/>
      <c r="H304" s="87">
        <f t="shared" si="17"/>
        <v>0</v>
      </c>
      <c r="I304" s="104"/>
      <c r="J304" s="104"/>
      <c r="K304" s="104"/>
    </row>
    <row r="305" spans="1:11">
      <c r="A305">
        <v>70</v>
      </c>
      <c r="B305" s="93" t="s">
        <v>37</v>
      </c>
      <c r="C305" s="98">
        <f t="shared" si="16"/>
        <v>6.7500000000000004E-2</v>
      </c>
      <c r="D305" s="95">
        <v>31</v>
      </c>
      <c r="E305" s="86">
        <f t="shared" si="18"/>
        <v>2283581.2700000107</v>
      </c>
      <c r="F305" s="103"/>
      <c r="G305" s="101">
        <v>134328.34</v>
      </c>
      <c r="H305" s="87">
        <f t="shared" si="17"/>
        <v>13273.316131875064</v>
      </c>
      <c r="I305" s="104"/>
      <c r="J305" s="104"/>
      <c r="K305" s="104"/>
    </row>
    <row r="306" spans="1:11">
      <c r="A306"/>
      <c r="B306" s="93"/>
      <c r="C306" s="98">
        <f t="shared" si="16"/>
        <v>6.7500000000000004E-2</v>
      </c>
      <c r="D306" s="95">
        <v>0</v>
      </c>
      <c r="E306" s="86">
        <f t="shared" si="18"/>
        <v>2149252.9300000109</v>
      </c>
      <c r="F306" s="103"/>
      <c r="G306" s="88"/>
      <c r="H306" s="87">
        <f t="shared" si="17"/>
        <v>0</v>
      </c>
      <c r="I306" s="104"/>
      <c r="J306" s="104"/>
      <c r="K306" s="104"/>
    </row>
    <row r="307" spans="1:11">
      <c r="A307">
        <v>71</v>
      </c>
      <c r="B307" s="93" t="s">
        <v>38</v>
      </c>
      <c r="C307" s="98">
        <f t="shared" si="16"/>
        <v>6.7500000000000004E-2</v>
      </c>
      <c r="D307" s="95">
        <v>31</v>
      </c>
      <c r="E307" s="86">
        <f t="shared" si="18"/>
        <v>2149252.9300000109</v>
      </c>
      <c r="F307" s="103"/>
      <c r="G307" s="101">
        <v>134328.34</v>
      </c>
      <c r="H307" s="87">
        <f t="shared" si="17"/>
        <v>12492.532655625066</v>
      </c>
      <c r="I307" s="104"/>
      <c r="J307" s="104"/>
      <c r="K307" s="104"/>
    </row>
    <row r="308" spans="1:11">
      <c r="A308"/>
      <c r="B308" s="93"/>
      <c r="C308" s="98">
        <f t="shared" si="16"/>
        <v>6.7500000000000004E-2</v>
      </c>
      <c r="D308" s="95">
        <v>0</v>
      </c>
      <c r="E308" s="86">
        <f t="shared" si="18"/>
        <v>2014924.5900000108</v>
      </c>
      <c r="F308" s="103"/>
      <c r="G308" s="88"/>
      <c r="H308" s="87">
        <f t="shared" si="17"/>
        <v>0</v>
      </c>
      <c r="I308" s="104"/>
      <c r="J308" s="104"/>
      <c r="K308" s="104"/>
    </row>
    <row r="309" spans="1:11">
      <c r="A309">
        <v>72</v>
      </c>
      <c r="B309" s="93" t="s">
        <v>39</v>
      </c>
      <c r="C309" s="98">
        <f t="shared" ref="C309:C340" si="19">C308</f>
        <v>6.7500000000000004E-2</v>
      </c>
      <c r="D309" s="95">
        <v>30</v>
      </c>
      <c r="E309" s="86">
        <f t="shared" si="18"/>
        <v>2014924.5900000108</v>
      </c>
      <c r="F309" s="103"/>
      <c r="G309" s="101">
        <v>134328.34</v>
      </c>
      <c r="H309" s="87">
        <f t="shared" si="17"/>
        <v>11333.950818750063</v>
      </c>
      <c r="I309" s="104"/>
      <c r="J309" s="104"/>
      <c r="K309" s="104"/>
    </row>
    <row r="310" spans="1:11">
      <c r="A310"/>
      <c r="B310" s="93"/>
      <c r="C310" s="98">
        <f t="shared" si="19"/>
        <v>6.7500000000000004E-2</v>
      </c>
      <c r="D310" s="95">
        <v>0</v>
      </c>
      <c r="E310" s="86">
        <f t="shared" si="18"/>
        <v>1880596.2500000107</v>
      </c>
      <c r="F310" s="103"/>
      <c r="G310" s="88"/>
      <c r="H310" s="87">
        <f t="shared" si="17"/>
        <v>0</v>
      </c>
      <c r="I310" s="104"/>
      <c r="J310" s="104"/>
      <c r="K310" s="104"/>
    </row>
    <row r="311" spans="1:11">
      <c r="A311">
        <v>73</v>
      </c>
      <c r="B311" s="93" t="s">
        <v>40</v>
      </c>
      <c r="C311" s="98">
        <f t="shared" si="19"/>
        <v>6.7500000000000004E-2</v>
      </c>
      <c r="D311" s="95">
        <v>31</v>
      </c>
      <c r="E311" s="86">
        <f t="shared" si="18"/>
        <v>1880596.2500000107</v>
      </c>
      <c r="F311" s="103"/>
      <c r="G311" s="101">
        <v>134328.34</v>
      </c>
      <c r="H311" s="87">
        <f t="shared" si="17"/>
        <v>10930.965703125064</v>
      </c>
      <c r="I311" s="104"/>
      <c r="J311" s="104"/>
      <c r="K311" s="104"/>
    </row>
    <row r="312" spans="1:11">
      <c r="A312"/>
      <c r="B312" s="93"/>
      <c r="C312" s="98">
        <f t="shared" si="19"/>
        <v>6.7500000000000004E-2</v>
      </c>
      <c r="D312" s="95">
        <v>0</v>
      </c>
      <c r="E312" s="86">
        <f t="shared" si="18"/>
        <v>1746267.9100000106</v>
      </c>
      <c r="F312" s="103"/>
      <c r="G312" s="88"/>
      <c r="H312" s="87">
        <f t="shared" si="17"/>
        <v>0</v>
      </c>
      <c r="I312" s="104"/>
      <c r="J312" s="104"/>
      <c r="K312" s="104"/>
    </row>
    <row r="313" spans="1:11">
      <c r="A313">
        <v>74</v>
      </c>
      <c r="B313" s="93" t="s">
        <v>41</v>
      </c>
      <c r="C313" s="98">
        <f t="shared" si="19"/>
        <v>6.7500000000000004E-2</v>
      </c>
      <c r="D313" s="95">
        <v>30</v>
      </c>
      <c r="E313" s="86">
        <f t="shared" si="18"/>
        <v>1746267.9100000106</v>
      </c>
      <c r="F313" s="103"/>
      <c r="G313" s="101">
        <v>134328.34</v>
      </c>
      <c r="H313" s="87">
        <f t="shared" si="17"/>
        <v>9822.7569937500612</v>
      </c>
      <c r="I313" s="104"/>
      <c r="J313" s="104"/>
      <c r="K313" s="104"/>
    </row>
    <row r="314" spans="1:11">
      <c r="A314"/>
      <c r="B314" s="93"/>
      <c r="C314" s="98">
        <f t="shared" si="19"/>
        <v>6.7500000000000004E-2</v>
      </c>
      <c r="D314" s="95">
        <v>0</v>
      </c>
      <c r="E314" s="86">
        <f t="shared" si="18"/>
        <v>1611939.5700000105</v>
      </c>
      <c r="F314" s="103"/>
      <c r="G314" s="88"/>
      <c r="H314" s="87">
        <f t="shared" si="17"/>
        <v>0</v>
      </c>
      <c r="I314" s="104"/>
      <c r="J314" s="104"/>
      <c r="K314" s="104"/>
    </row>
    <row r="315" spans="1:11" ht="13">
      <c r="A315">
        <v>75</v>
      </c>
      <c r="B315" s="83" t="s">
        <v>56</v>
      </c>
      <c r="C315" s="98">
        <f t="shared" si="19"/>
        <v>6.7500000000000004E-2</v>
      </c>
      <c r="D315" s="95">
        <v>31</v>
      </c>
      <c r="E315" s="86">
        <f t="shared" si="18"/>
        <v>1611939.5700000105</v>
      </c>
      <c r="F315" s="103"/>
      <c r="G315" s="101">
        <v>134328.34</v>
      </c>
      <c r="H315" s="87">
        <f t="shared" si="17"/>
        <v>9369.3987506250614</v>
      </c>
      <c r="I315" s="104"/>
      <c r="J315" s="104"/>
      <c r="K315" s="92">
        <f>SUM(K293:K314)</f>
        <v>1773134.0530012511</v>
      </c>
    </row>
    <row r="316" spans="1:11" ht="13">
      <c r="A316"/>
      <c r="B316" s="83"/>
      <c r="C316" s="98">
        <f t="shared" si="19"/>
        <v>6.7500000000000004E-2</v>
      </c>
      <c r="D316" s="95">
        <v>0</v>
      </c>
      <c r="E316" s="86">
        <f t="shared" si="18"/>
        <v>1477611.2300000105</v>
      </c>
      <c r="F316" s="103"/>
      <c r="G316" s="88"/>
      <c r="H316" s="87">
        <f t="shared" si="17"/>
        <v>0</v>
      </c>
      <c r="I316" s="104"/>
      <c r="J316" s="104"/>
      <c r="K316" s="92"/>
    </row>
    <row r="317" spans="1:11">
      <c r="A317">
        <v>76</v>
      </c>
      <c r="B317" s="93" t="s">
        <v>57</v>
      </c>
      <c r="C317" s="98">
        <f t="shared" si="19"/>
        <v>6.7500000000000004E-2</v>
      </c>
      <c r="D317" s="95">
        <v>31</v>
      </c>
      <c r="E317" s="86">
        <f t="shared" si="18"/>
        <v>1477611.2300000105</v>
      </c>
      <c r="F317" s="103"/>
      <c r="G317" s="101">
        <v>134328.34</v>
      </c>
      <c r="H317" s="87">
        <f t="shared" si="17"/>
        <v>8588.6152743750608</v>
      </c>
      <c r="I317" s="104"/>
      <c r="J317" s="104"/>
      <c r="K317" s="96">
        <f>SUM(G317:G340)</f>
        <v>1477611.2300000002</v>
      </c>
    </row>
    <row r="318" spans="1:11">
      <c r="A318"/>
      <c r="B318" s="104"/>
      <c r="C318" s="98">
        <f t="shared" si="19"/>
        <v>6.7500000000000004E-2</v>
      </c>
      <c r="D318" s="95">
        <v>0</v>
      </c>
      <c r="E318" s="86">
        <f t="shared" si="18"/>
        <v>1343282.8900000104</v>
      </c>
      <c r="F318" s="103"/>
      <c r="G318" s="88"/>
      <c r="H318" s="87">
        <f t="shared" si="17"/>
        <v>0</v>
      </c>
      <c r="I318" s="104"/>
      <c r="J318" s="104"/>
      <c r="K318" s="96">
        <f>SUM(H317:H340)</f>
        <v>50322.7224337507</v>
      </c>
    </row>
    <row r="319" spans="1:11">
      <c r="A319">
        <v>77</v>
      </c>
      <c r="B319" s="93" t="s">
        <v>32</v>
      </c>
      <c r="C319" s="98">
        <f t="shared" si="19"/>
        <v>6.7500000000000004E-2</v>
      </c>
      <c r="D319" s="99">
        <v>28</v>
      </c>
      <c r="E319" s="86">
        <f t="shared" si="18"/>
        <v>1343282.8900000104</v>
      </c>
      <c r="F319" s="103"/>
      <c r="G319" s="101">
        <v>134328.34</v>
      </c>
      <c r="H319" s="87">
        <f t="shared" si="17"/>
        <v>7052.2351725000553</v>
      </c>
      <c r="I319" s="104"/>
      <c r="J319" s="104"/>
      <c r="K319" s="96"/>
    </row>
    <row r="320" spans="1:11">
      <c r="A320"/>
      <c r="B320" s="93"/>
      <c r="C320" s="98">
        <f t="shared" si="19"/>
        <v>6.7500000000000004E-2</v>
      </c>
      <c r="D320" s="95">
        <v>0</v>
      </c>
      <c r="E320" s="86">
        <f t="shared" si="18"/>
        <v>1208954.5500000103</v>
      </c>
      <c r="F320" s="103"/>
      <c r="G320" s="88"/>
      <c r="H320" s="87">
        <f t="shared" si="17"/>
        <v>0</v>
      </c>
      <c r="I320" s="104"/>
      <c r="J320" s="104"/>
      <c r="K320" s="104"/>
    </row>
    <row r="321" spans="1:11">
      <c r="A321">
        <v>78</v>
      </c>
      <c r="B321" s="93" t="s">
        <v>33</v>
      </c>
      <c r="C321" s="98">
        <f t="shared" si="19"/>
        <v>6.7500000000000004E-2</v>
      </c>
      <c r="D321" s="95">
        <v>31</v>
      </c>
      <c r="E321" s="86">
        <f t="shared" si="18"/>
        <v>1208954.5500000103</v>
      </c>
      <c r="F321" s="103"/>
      <c r="G321" s="101">
        <v>134328.34</v>
      </c>
      <c r="H321" s="87">
        <f t="shared" si="17"/>
        <v>7027.0483218750605</v>
      </c>
      <c r="I321" s="104"/>
      <c r="J321" s="104"/>
      <c r="K321" s="104"/>
    </row>
    <row r="322" spans="1:11">
      <c r="A322"/>
      <c r="B322" s="93"/>
      <c r="C322" s="98">
        <f t="shared" si="19"/>
        <v>6.7500000000000004E-2</v>
      </c>
      <c r="D322" s="95">
        <v>0</v>
      </c>
      <c r="E322" s="86">
        <f t="shared" si="18"/>
        <v>1074626.2100000102</v>
      </c>
      <c r="F322" s="103"/>
      <c r="G322" s="88"/>
      <c r="H322" s="87">
        <f t="shared" si="17"/>
        <v>0</v>
      </c>
      <c r="I322" s="104"/>
      <c r="J322" s="104"/>
      <c r="K322" s="104"/>
    </row>
    <row r="323" spans="1:11">
      <c r="A323">
        <v>79</v>
      </c>
      <c r="B323" s="93" t="s">
        <v>53</v>
      </c>
      <c r="C323" s="98">
        <f t="shared" si="19"/>
        <v>6.7500000000000004E-2</v>
      </c>
      <c r="D323" s="95">
        <v>30</v>
      </c>
      <c r="E323" s="86">
        <f t="shared" si="18"/>
        <v>1074626.2100000102</v>
      </c>
      <c r="F323" s="103"/>
      <c r="G323" s="101">
        <v>134328.34</v>
      </c>
      <c r="H323" s="87">
        <f t="shared" si="17"/>
        <v>6044.7724312500586</v>
      </c>
      <c r="I323" s="104"/>
      <c r="J323" s="104"/>
      <c r="K323" s="104"/>
    </row>
    <row r="324" spans="1:11">
      <c r="A324"/>
      <c r="B324" s="104"/>
      <c r="C324" s="98">
        <f t="shared" si="19"/>
        <v>6.7500000000000004E-2</v>
      </c>
      <c r="D324" s="95">
        <v>0</v>
      </c>
      <c r="E324" s="86">
        <f t="shared" si="18"/>
        <v>940297.87000001024</v>
      </c>
      <c r="F324" s="103"/>
      <c r="G324" s="88"/>
      <c r="H324" s="87">
        <f t="shared" si="17"/>
        <v>0</v>
      </c>
      <c r="I324" s="104"/>
      <c r="J324" s="104"/>
      <c r="K324" s="104"/>
    </row>
    <row r="325" spans="1:11">
      <c r="A325">
        <v>80</v>
      </c>
      <c r="B325" s="93" t="s">
        <v>35</v>
      </c>
      <c r="C325" s="98">
        <f t="shared" si="19"/>
        <v>6.7500000000000004E-2</v>
      </c>
      <c r="D325" s="95">
        <v>31</v>
      </c>
      <c r="E325" s="86">
        <f t="shared" si="18"/>
        <v>940297.87000001024</v>
      </c>
      <c r="F325" s="103"/>
      <c r="G325" s="101">
        <v>134328.34</v>
      </c>
      <c r="H325" s="87">
        <f t="shared" si="17"/>
        <v>5465.4813693750602</v>
      </c>
      <c r="I325" s="104"/>
      <c r="J325" s="104"/>
      <c r="K325" s="104"/>
    </row>
    <row r="326" spans="1:11">
      <c r="A326"/>
      <c r="B326" s="93"/>
      <c r="C326" s="98">
        <f t="shared" si="19"/>
        <v>6.7500000000000004E-2</v>
      </c>
      <c r="D326" s="95">
        <v>0</v>
      </c>
      <c r="E326" s="86">
        <f t="shared" si="18"/>
        <v>805969.53000001027</v>
      </c>
      <c r="F326" s="103"/>
      <c r="G326" s="88"/>
      <c r="H326" s="87">
        <f t="shared" si="17"/>
        <v>0</v>
      </c>
      <c r="I326" s="104"/>
      <c r="J326" s="104"/>
      <c r="K326" s="104"/>
    </row>
    <row r="327" spans="1:11">
      <c r="A327">
        <v>81</v>
      </c>
      <c r="B327" s="93" t="s">
        <v>36</v>
      </c>
      <c r="C327" s="98">
        <f t="shared" si="19"/>
        <v>6.7500000000000004E-2</v>
      </c>
      <c r="D327" s="95">
        <v>30</v>
      </c>
      <c r="E327" s="86">
        <f t="shared" si="18"/>
        <v>805969.53000001027</v>
      </c>
      <c r="F327" s="103"/>
      <c r="G327" s="101">
        <v>134328.34</v>
      </c>
      <c r="H327" s="87">
        <f t="shared" si="17"/>
        <v>4533.5786062500592</v>
      </c>
      <c r="I327" s="104"/>
      <c r="J327" s="104"/>
      <c r="K327" s="104"/>
    </row>
    <row r="328" spans="1:11">
      <c r="A328"/>
      <c r="B328" s="93"/>
      <c r="C328" s="98">
        <f t="shared" si="19"/>
        <v>6.7500000000000004E-2</v>
      </c>
      <c r="D328" s="95">
        <v>0</v>
      </c>
      <c r="E328" s="86">
        <f t="shared" si="18"/>
        <v>671641.19000001031</v>
      </c>
      <c r="F328" s="103"/>
      <c r="G328" s="88"/>
      <c r="H328" s="87">
        <f t="shared" si="17"/>
        <v>0</v>
      </c>
      <c r="I328" s="104"/>
      <c r="J328" s="104"/>
      <c r="K328" s="104"/>
    </row>
    <row r="329" spans="1:11">
      <c r="A329">
        <v>82</v>
      </c>
      <c r="B329" s="93" t="s">
        <v>37</v>
      </c>
      <c r="C329" s="98">
        <f t="shared" si="19"/>
        <v>6.7500000000000004E-2</v>
      </c>
      <c r="D329" s="95">
        <v>31</v>
      </c>
      <c r="E329" s="86">
        <f t="shared" si="18"/>
        <v>671641.19000001031</v>
      </c>
      <c r="F329" s="103"/>
      <c r="G329" s="101">
        <v>134328.34</v>
      </c>
      <c r="H329" s="87">
        <f t="shared" si="17"/>
        <v>3903.9144168750604</v>
      </c>
      <c r="I329" s="104"/>
      <c r="J329" s="104"/>
      <c r="K329" s="104"/>
    </row>
    <row r="330" spans="1:11">
      <c r="A330"/>
      <c r="B330" s="93"/>
      <c r="C330" s="98">
        <f t="shared" si="19"/>
        <v>6.7500000000000004E-2</v>
      </c>
      <c r="D330" s="95">
        <v>0</v>
      </c>
      <c r="E330" s="86">
        <f t="shared" si="18"/>
        <v>537312.85000001034</v>
      </c>
      <c r="F330" s="103"/>
      <c r="G330" s="88"/>
      <c r="H330" s="87">
        <f t="shared" si="17"/>
        <v>0</v>
      </c>
      <c r="I330" s="104"/>
      <c r="J330" s="104"/>
      <c r="K330" s="104"/>
    </row>
    <row r="331" spans="1:11">
      <c r="A331">
        <v>83</v>
      </c>
      <c r="B331" s="93" t="s">
        <v>38</v>
      </c>
      <c r="C331" s="98">
        <f t="shared" si="19"/>
        <v>6.7500000000000004E-2</v>
      </c>
      <c r="D331" s="95">
        <v>31</v>
      </c>
      <c r="E331" s="86">
        <f t="shared" si="18"/>
        <v>537312.85000001034</v>
      </c>
      <c r="F331" s="103"/>
      <c r="G331" s="101">
        <v>134328.34</v>
      </c>
      <c r="H331" s="87">
        <f t="shared" si="17"/>
        <v>3123.1309406250607</v>
      </c>
      <c r="I331" s="104"/>
      <c r="J331" s="104"/>
      <c r="K331" s="104"/>
    </row>
    <row r="332" spans="1:11">
      <c r="A332"/>
      <c r="B332" s="93"/>
      <c r="C332" s="98">
        <f t="shared" si="19"/>
        <v>6.7500000000000004E-2</v>
      </c>
      <c r="D332" s="95">
        <v>0</v>
      </c>
      <c r="E332" s="86">
        <f t="shared" si="18"/>
        <v>402984.51000001037</v>
      </c>
      <c r="F332" s="103"/>
      <c r="G332" s="88"/>
      <c r="H332" s="87">
        <f t="shared" si="17"/>
        <v>0</v>
      </c>
      <c r="I332" s="104"/>
      <c r="J332" s="104"/>
      <c r="K332" s="104"/>
    </row>
    <row r="333" spans="1:11">
      <c r="A333">
        <v>84</v>
      </c>
      <c r="B333" s="93" t="s">
        <v>39</v>
      </c>
      <c r="C333" s="98">
        <f t="shared" si="19"/>
        <v>6.7500000000000004E-2</v>
      </c>
      <c r="D333" s="95">
        <v>30</v>
      </c>
      <c r="E333" s="86">
        <f t="shared" si="18"/>
        <v>402984.51000001037</v>
      </c>
      <c r="F333" s="103"/>
      <c r="G333" s="101">
        <v>134328.34</v>
      </c>
      <c r="H333" s="87">
        <f t="shared" si="17"/>
        <v>2266.7878687500588</v>
      </c>
      <c r="I333" s="104"/>
      <c r="J333" s="104"/>
      <c r="K333" s="104"/>
    </row>
    <row r="334" spans="1:11">
      <c r="A334"/>
      <c r="B334" s="93"/>
      <c r="C334" s="98">
        <f t="shared" si="19"/>
        <v>6.7500000000000004E-2</v>
      </c>
      <c r="D334" s="95">
        <v>0</v>
      </c>
      <c r="E334" s="86">
        <f t="shared" si="18"/>
        <v>268656.1700000104</v>
      </c>
      <c r="F334" s="103"/>
      <c r="G334" s="88"/>
      <c r="H334" s="87">
        <f t="shared" si="17"/>
        <v>0</v>
      </c>
      <c r="I334" s="104"/>
      <c r="J334" s="104"/>
      <c r="K334" s="104"/>
    </row>
    <row r="335" spans="1:11">
      <c r="A335">
        <v>85</v>
      </c>
      <c r="B335" s="93" t="s">
        <v>40</v>
      </c>
      <c r="C335" s="98">
        <f t="shared" si="19"/>
        <v>6.7500000000000004E-2</v>
      </c>
      <c r="D335" s="95">
        <v>31</v>
      </c>
      <c r="E335" s="86">
        <f t="shared" si="18"/>
        <v>268656.1700000104</v>
      </c>
      <c r="F335" s="103"/>
      <c r="G335" s="101">
        <v>134328.34</v>
      </c>
      <c r="H335" s="87">
        <f t="shared" ref="H335:H340" si="20">C335*D335*E335/360</f>
        <v>1561.5639881250606</v>
      </c>
      <c r="I335" s="104"/>
      <c r="J335" s="104"/>
      <c r="K335" s="104"/>
    </row>
    <row r="336" spans="1:11">
      <c r="A336"/>
      <c r="B336" s="93"/>
      <c r="C336" s="98">
        <f t="shared" si="19"/>
        <v>6.7500000000000004E-2</v>
      </c>
      <c r="D336" s="95">
        <v>0</v>
      </c>
      <c r="E336" s="86">
        <f t="shared" si="18"/>
        <v>134327.83000001041</v>
      </c>
      <c r="F336" s="103"/>
      <c r="G336" s="88"/>
      <c r="H336" s="87">
        <f t="shared" si="20"/>
        <v>0</v>
      </c>
      <c r="I336" s="104"/>
      <c r="J336" s="104"/>
      <c r="K336" s="104"/>
    </row>
    <row r="337" spans="1:11">
      <c r="A337">
        <v>86</v>
      </c>
      <c r="B337" s="83" t="s">
        <v>58</v>
      </c>
      <c r="C337" s="98">
        <f t="shared" si="19"/>
        <v>6.7500000000000004E-2</v>
      </c>
      <c r="D337" s="95">
        <v>30</v>
      </c>
      <c r="E337" s="86">
        <f t="shared" si="18"/>
        <v>134327.83000001041</v>
      </c>
      <c r="F337" s="103"/>
      <c r="G337" s="101">
        <v>134327.82999999999</v>
      </c>
      <c r="H337" s="87">
        <f t="shared" si="20"/>
        <v>755.59404375005863</v>
      </c>
      <c r="I337" s="104"/>
      <c r="J337" s="104"/>
      <c r="K337" s="104"/>
    </row>
    <row r="338" spans="1:11">
      <c r="A338"/>
      <c r="B338" s="83"/>
      <c r="C338" s="98">
        <f t="shared" si="19"/>
        <v>6.7500000000000004E-2</v>
      </c>
      <c r="D338" s="95">
        <v>0</v>
      </c>
      <c r="E338" s="86">
        <f t="shared" si="18"/>
        <v>1.0419171303510666E-8</v>
      </c>
      <c r="F338" s="103"/>
      <c r="G338" s="88"/>
      <c r="H338" s="87">
        <f t="shared" si="20"/>
        <v>0</v>
      </c>
      <c r="I338" s="104"/>
      <c r="J338" s="104"/>
      <c r="K338" s="104"/>
    </row>
    <row r="339" spans="1:11" ht="13">
      <c r="A339"/>
      <c r="B339" s="93" t="s">
        <v>59</v>
      </c>
      <c r="C339" s="98">
        <f t="shared" si="19"/>
        <v>6.7500000000000004E-2</v>
      </c>
      <c r="D339" s="95">
        <v>31</v>
      </c>
      <c r="E339" s="86">
        <f t="shared" si="18"/>
        <v>1.0419171303510666E-8</v>
      </c>
      <c r="F339" s="103"/>
      <c r="G339" s="101"/>
      <c r="H339" s="87">
        <f t="shared" si="20"/>
        <v>6.0561433201655753E-11</v>
      </c>
      <c r="I339" s="104"/>
      <c r="J339" s="104"/>
      <c r="K339" s="92">
        <f>SUM(K317:K338)</f>
        <v>1527933.952433751</v>
      </c>
    </row>
    <row r="340" spans="1:11" ht="13">
      <c r="A340"/>
      <c r="B340" s="93"/>
      <c r="C340" s="98">
        <f t="shared" si="19"/>
        <v>6.7500000000000004E-2</v>
      </c>
      <c r="D340" s="95">
        <v>0</v>
      </c>
      <c r="E340" s="86">
        <f t="shared" si="18"/>
        <v>1.0419171303510666E-8</v>
      </c>
      <c r="F340" s="103"/>
      <c r="G340" s="88"/>
      <c r="H340" s="87">
        <f t="shared" si="20"/>
        <v>0</v>
      </c>
      <c r="I340" s="104"/>
      <c r="J340" s="104"/>
      <c r="K340" s="92"/>
    </row>
  </sheetData>
  <mergeCells count="21">
    <mergeCell ref="J24:J25"/>
    <mergeCell ref="K24:K25"/>
    <mergeCell ref="B22:D22"/>
    <mergeCell ref="C24:C25"/>
    <mergeCell ref="D24:D25"/>
    <mergeCell ref="E24:E25"/>
    <mergeCell ref="F24:F25"/>
    <mergeCell ref="I24:I25"/>
    <mergeCell ref="B19:E19"/>
    <mergeCell ref="H19:I19"/>
    <mergeCell ref="B20:D20"/>
    <mergeCell ref="H20:I20"/>
    <mergeCell ref="B21:D21"/>
    <mergeCell ref="H21:I21"/>
    <mergeCell ref="A9:J9"/>
    <mergeCell ref="A10:J10"/>
    <mergeCell ref="B13:E13"/>
    <mergeCell ref="B14:E14"/>
    <mergeCell ref="B15:E15"/>
    <mergeCell ref="B18:E18"/>
    <mergeCell ref="H18:I18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refinantare credit OTP Oct2026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Smau Adrian</dc:creator>
  <cp:lastModifiedBy>Smau Adrian</cp:lastModifiedBy>
  <dcterms:created xsi:type="dcterms:W3CDTF">2026-10-12T09:14:21Z</dcterms:created>
  <dcterms:modified xsi:type="dcterms:W3CDTF">2026-10-12T09:19:51Z</dcterms:modified>
</cp:coreProperties>
</file>