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CITATII\2022\Credit 10.000.000\Site\"/>
    </mc:Choice>
  </mc:AlternateContent>
  <xr:revisionPtr revIDLastSave="0" documentId="8_{6915F7A0-26A1-422F-BB34-7493F2C14335}" xr6:coauthVersionLast="47" xr6:coauthVersionMax="47" xr10:uidLastSave="{00000000-0000-0000-0000-000000000000}"/>
  <bookViews>
    <workbookView xWindow="390" yWindow="960" windowWidth="19425" windowHeight="15240" xr2:uid="{BFD6BA05-F621-49DB-B462-F7D3516BF337}"/>
  </bookViews>
  <sheets>
    <sheet name="CREDIT NOU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3" i="1" l="1"/>
  <c r="K339" i="1"/>
  <c r="K315" i="1"/>
  <c r="K291" i="1"/>
  <c r="L272" i="1"/>
  <c r="K270" i="1"/>
  <c r="K269" i="1"/>
  <c r="L265" i="1"/>
  <c r="K245" i="1"/>
  <c r="K243" i="1"/>
  <c r="L241" i="1"/>
  <c r="K221" i="1"/>
  <c r="K219" i="1"/>
  <c r="L217" i="1"/>
  <c r="K197" i="1"/>
  <c r="K195" i="1"/>
  <c r="L193" i="1"/>
  <c r="K173" i="1"/>
  <c r="K171" i="1"/>
  <c r="L169" i="1"/>
  <c r="K149" i="1"/>
  <c r="K147" i="1"/>
  <c r="L145" i="1"/>
  <c r="K125" i="1"/>
  <c r="K123" i="1"/>
  <c r="L121" i="1"/>
  <c r="K101" i="1"/>
  <c r="K99" i="1"/>
  <c r="L97" i="1"/>
  <c r="K77" i="1"/>
  <c r="K75" i="1"/>
  <c r="L73" i="1"/>
  <c r="K59" i="1"/>
  <c r="K54" i="1"/>
  <c r="K51" i="1"/>
  <c r="L49" i="1"/>
  <c r="K47" i="1"/>
  <c r="K42" i="1"/>
  <c r="K33" i="1"/>
  <c r="E26" i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H370" i="1" s="1"/>
  <c r="E25" i="1"/>
  <c r="J24" i="1"/>
  <c r="K19" i="1" s="1"/>
  <c r="I24" i="1"/>
  <c r="G24" i="1"/>
  <c r="F24" i="1"/>
  <c r="G18" i="1"/>
  <c r="C25" i="1" s="1"/>
  <c r="H25" i="1" l="1"/>
  <c r="I27" i="1" s="1"/>
  <c r="C50" i="1"/>
  <c r="C27" i="1"/>
  <c r="C26" i="1"/>
  <c r="H26" i="1" s="1"/>
  <c r="C28" i="1" l="1"/>
  <c r="H27" i="1"/>
  <c r="H50" i="1"/>
  <c r="C51" i="1"/>
  <c r="C52" i="1" l="1"/>
  <c r="H51" i="1"/>
  <c r="C29" i="1"/>
  <c r="H28" i="1"/>
  <c r="H29" i="1" l="1"/>
  <c r="C30" i="1"/>
  <c r="C53" i="1"/>
  <c r="H52" i="1"/>
  <c r="C54" i="1" l="1"/>
  <c r="H53" i="1"/>
  <c r="C31" i="1"/>
  <c r="H30" i="1"/>
  <c r="C32" i="1" l="1"/>
  <c r="H31" i="1"/>
  <c r="H54" i="1"/>
  <c r="C55" i="1"/>
  <c r="C56" i="1" l="1"/>
  <c r="H55" i="1"/>
  <c r="H32" i="1"/>
  <c r="C33" i="1"/>
  <c r="H33" i="1" l="1"/>
  <c r="C34" i="1"/>
  <c r="C57" i="1"/>
  <c r="H56" i="1"/>
  <c r="I57" i="1" s="1"/>
  <c r="I33" i="1"/>
  <c r="H57" i="1" l="1"/>
  <c r="C58" i="1"/>
  <c r="C35" i="1"/>
  <c r="H34" i="1"/>
  <c r="C36" i="1" l="1"/>
  <c r="H35" i="1"/>
  <c r="H58" i="1"/>
  <c r="C59" i="1"/>
  <c r="H59" i="1" l="1"/>
  <c r="C60" i="1"/>
  <c r="C37" i="1"/>
  <c r="H36" i="1"/>
  <c r="C38" i="1" l="1"/>
  <c r="H37" i="1"/>
  <c r="C61" i="1"/>
  <c r="H60" i="1"/>
  <c r="H61" i="1" l="1"/>
  <c r="C62" i="1"/>
  <c r="H38" i="1"/>
  <c r="I39" i="1" s="1"/>
  <c r="C39" i="1"/>
  <c r="C40" i="1" l="1"/>
  <c r="H39" i="1"/>
  <c r="C63" i="1"/>
  <c r="H62" i="1"/>
  <c r="H63" i="1" l="1"/>
  <c r="C64" i="1"/>
  <c r="I63" i="1"/>
  <c r="C41" i="1"/>
  <c r="H40" i="1"/>
  <c r="H41" i="1" l="1"/>
  <c r="C42" i="1"/>
  <c r="C65" i="1"/>
  <c r="H64" i="1"/>
  <c r="H65" i="1" l="1"/>
  <c r="C66" i="1"/>
  <c r="H42" i="1"/>
  <c r="C43" i="1"/>
  <c r="C44" i="1" l="1"/>
  <c r="H43" i="1"/>
  <c r="H66" i="1"/>
  <c r="C67" i="1"/>
  <c r="C45" i="1" l="1"/>
  <c r="H44" i="1"/>
  <c r="I45" i="1" s="1"/>
  <c r="H67" i="1"/>
  <c r="C68" i="1"/>
  <c r="C69" i="1" l="1"/>
  <c r="H68" i="1"/>
  <c r="I69" i="1" s="1"/>
  <c r="H45" i="1"/>
  <c r="C46" i="1"/>
  <c r="H69" i="1" l="1"/>
  <c r="C70" i="1"/>
  <c r="H46" i="1"/>
  <c r="C47" i="1"/>
  <c r="C48" i="1" l="1"/>
  <c r="H47" i="1"/>
  <c r="C71" i="1"/>
  <c r="H70" i="1"/>
  <c r="C72" i="1" l="1"/>
  <c r="H71" i="1"/>
  <c r="H48" i="1"/>
  <c r="C49" i="1"/>
  <c r="C74" i="1" l="1"/>
  <c r="H49" i="1"/>
  <c r="M49" i="1" s="1"/>
  <c r="K48" i="1"/>
  <c r="K50" i="1" s="1"/>
  <c r="C73" i="1"/>
  <c r="H72" i="1"/>
  <c r="H73" i="1" l="1"/>
  <c r="M73" i="1" s="1"/>
  <c r="C98" i="1"/>
  <c r="H74" i="1"/>
  <c r="C75" i="1"/>
  <c r="I51" i="1"/>
  <c r="K60" i="1" l="1"/>
  <c r="K74" i="1" s="1"/>
  <c r="C76" i="1"/>
  <c r="H75" i="1"/>
  <c r="C99" i="1"/>
  <c r="H98" i="1"/>
  <c r="I75" i="1"/>
  <c r="C77" i="1" l="1"/>
  <c r="H76" i="1"/>
  <c r="C100" i="1"/>
  <c r="H99" i="1"/>
  <c r="C78" i="1" l="1"/>
  <c r="H77" i="1"/>
  <c r="C101" i="1"/>
  <c r="H100" i="1"/>
  <c r="H101" i="1" l="1"/>
  <c r="C102" i="1"/>
  <c r="H78" i="1"/>
  <c r="C79" i="1"/>
  <c r="C103" i="1" l="1"/>
  <c r="H102" i="1"/>
  <c r="C80" i="1"/>
  <c r="H79" i="1"/>
  <c r="H80" i="1" l="1"/>
  <c r="C81" i="1"/>
  <c r="H103" i="1"/>
  <c r="C104" i="1"/>
  <c r="I81" i="1"/>
  <c r="C82" i="1" l="1"/>
  <c r="H81" i="1"/>
  <c r="H104" i="1"/>
  <c r="I105" i="1" s="1"/>
  <c r="C105" i="1"/>
  <c r="H82" i="1" l="1"/>
  <c r="C83" i="1"/>
  <c r="H105" i="1"/>
  <c r="C106" i="1"/>
  <c r="C107" i="1" l="1"/>
  <c r="H106" i="1"/>
  <c r="H83" i="1"/>
  <c r="C84" i="1"/>
  <c r="C108" i="1" l="1"/>
  <c r="H107" i="1"/>
  <c r="H84" i="1"/>
  <c r="C85" i="1"/>
  <c r="C86" i="1" l="1"/>
  <c r="H85" i="1"/>
  <c r="C109" i="1"/>
  <c r="H108" i="1"/>
  <c r="H86" i="1" l="1"/>
  <c r="I87" i="1" s="1"/>
  <c r="C87" i="1"/>
  <c r="H109" i="1"/>
  <c r="C110" i="1"/>
  <c r="C111" i="1" l="1"/>
  <c r="H110" i="1"/>
  <c r="I111" i="1" s="1"/>
  <c r="C88" i="1"/>
  <c r="H87" i="1"/>
  <c r="C89" i="1" l="1"/>
  <c r="H88" i="1"/>
  <c r="C112" i="1"/>
  <c r="H111" i="1"/>
  <c r="H112" i="1" l="1"/>
  <c r="C113" i="1"/>
  <c r="C90" i="1"/>
  <c r="H89" i="1"/>
  <c r="H113" i="1" l="1"/>
  <c r="C114" i="1"/>
  <c r="C91" i="1"/>
  <c r="H90" i="1"/>
  <c r="C92" i="1" l="1"/>
  <c r="H91" i="1"/>
  <c r="H114" i="1"/>
  <c r="C115" i="1"/>
  <c r="H115" i="1" l="1"/>
  <c r="C116" i="1"/>
  <c r="H92" i="1"/>
  <c r="I93" i="1" s="1"/>
  <c r="C93" i="1"/>
  <c r="C94" i="1" l="1"/>
  <c r="H93" i="1"/>
  <c r="H116" i="1"/>
  <c r="I117" i="1" s="1"/>
  <c r="C117" i="1"/>
  <c r="H117" i="1" l="1"/>
  <c r="C118" i="1"/>
  <c r="C95" i="1"/>
  <c r="H94" i="1"/>
  <c r="H95" i="1" l="1"/>
  <c r="C96" i="1"/>
  <c r="H118" i="1"/>
  <c r="C119" i="1"/>
  <c r="C120" i="1" l="1"/>
  <c r="H119" i="1"/>
  <c r="C97" i="1"/>
  <c r="H96" i="1"/>
  <c r="H97" i="1" l="1"/>
  <c r="I99" i="1" s="1"/>
  <c r="C122" i="1"/>
  <c r="H120" i="1"/>
  <c r="C121" i="1"/>
  <c r="C146" i="1" l="1"/>
  <c r="H121" i="1"/>
  <c r="M121" i="1" s="1"/>
  <c r="H122" i="1"/>
  <c r="C123" i="1"/>
  <c r="K76" i="1"/>
  <c r="K98" i="1" s="1"/>
  <c r="M97" i="1"/>
  <c r="H123" i="1" l="1"/>
  <c r="C124" i="1"/>
  <c r="K100" i="1"/>
  <c r="K122" i="1" s="1"/>
  <c r="I123" i="1"/>
  <c r="C147" i="1"/>
  <c r="H146" i="1"/>
  <c r="H147" i="1" l="1"/>
  <c r="C148" i="1"/>
  <c r="H124" i="1"/>
  <c r="C125" i="1"/>
  <c r="C126" i="1" l="1"/>
  <c r="H125" i="1"/>
  <c r="C149" i="1"/>
  <c r="H148" i="1"/>
  <c r="C150" i="1" l="1"/>
  <c r="H149" i="1"/>
  <c r="C127" i="1"/>
  <c r="H126" i="1"/>
  <c r="C128" i="1" l="1"/>
  <c r="H127" i="1"/>
  <c r="H150" i="1"/>
  <c r="C151" i="1"/>
  <c r="C152" i="1" l="1"/>
  <c r="H151" i="1"/>
  <c r="C129" i="1"/>
  <c r="H128" i="1"/>
  <c r="I129" i="1" s="1"/>
  <c r="H129" i="1" l="1"/>
  <c r="C130" i="1"/>
  <c r="H152" i="1"/>
  <c r="I153" i="1" s="1"/>
  <c r="C153" i="1"/>
  <c r="C154" i="1" l="1"/>
  <c r="H153" i="1"/>
  <c r="C131" i="1"/>
  <c r="H130" i="1"/>
  <c r="H131" i="1" l="1"/>
  <c r="C132" i="1"/>
  <c r="C155" i="1"/>
  <c r="H154" i="1"/>
  <c r="C156" i="1" l="1"/>
  <c r="H155" i="1"/>
  <c r="C133" i="1"/>
  <c r="H132" i="1"/>
  <c r="H133" i="1" l="1"/>
  <c r="C134" i="1"/>
  <c r="C157" i="1"/>
  <c r="H156" i="1"/>
  <c r="C158" i="1" l="1"/>
  <c r="H157" i="1"/>
  <c r="C135" i="1"/>
  <c r="H134" i="1"/>
  <c r="I135" i="1" s="1"/>
  <c r="H135" i="1" l="1"/>
  <c r="C136" i="1"/>
  <c r="C159" i="1"/>
  <c r="H158" i="1"/>
  <c r="I159" i="1" s="1"/>
  <c r="C160" i="1" l="1"/>
  <c r="H159" i="1"/>
  <c r="C137" i="1"/>
  <c r="H136" i="1"/>
  <c r="C138" i="1" l="1"/>
  <c r="H137" i="1"/>
  <c r="C161" i="1"/>
  <c r="H160" i="1"/>
  <c r="C162" i="1" l="1"/>
  <c r="H161" i="1"/>
  <c r="C139" i="1"/>
  <c r="H138" i="1"/>
  <c r="C140" i="1" l="1"/>
  <c r="H139" i="1"/>
  <c r="C163" i="1"/>
  <c r="H162" i="1"/>
  <c r="C141" i="1" l="1"/>
  <c r="H140" i="1"/>
  <c r="I141" i="1" s="1"/>
  <c r="C164" i="1"/>
  <c r="H163" i="1"/>
  <c r="C142" i="1" l="1"/>
  <c r="H141" i="1"/>
  <c r="C165" i="1"/>
  <c r="H164" i="1"/>
  <c r="I165" i="1" s="1"/>
  <c r="H165" i="1" l="1"/>
  <c r="C166" i="1"/>
  <c r="C143" i="1"/>
  <c r="H142" i="1"/>
  <c r="C144" i="1" l="1"/>
  <c r="H143" i="1"/>
  <c r="C167" i="1"/>
  <c r="H166" i="1"/>
  <c r="H167" i="1" l="1"/>
  <c r="C168" i="1"/>
  <c r="C145" i="1"/>
  <c r="H144" i="1"/>
  <c r="C169" i="1" l="1"/>
  <c r="H168" i="1"/>
  <c r="H145" i="1"/>
  <c r="C170" i="1"/>
  <c r="C171" i="1" l="1"/>
  <c r="H170" i="1"/>
  <c r="C194" i="1"/>
  <c r="H169" i="1"/>
  <c r="M169" i="1" s="1"/>
  <c r="K124" i="1"/>
  <c r="K146" i="1" s="1"/>
  <c r="M145" i="1"/>
  <c r="I147" i="1"/>
  <c r="K148" i="1" l="1"/>
  <c r="K170" i="1" s="1"/>
  <c r="I171" i="1"/>
  <c r="H194" i="1"/>
  <c r="C195" i="1"/>
  <c r="H171" i="1"/>
  <c r="C172" i="1"/>
  <c r="H172" i="1" l="1"/>
  <c r="C173" i="1"/>
  <c r="C196" i="1"/>
  <c r="H195" i="1"/>
  <c r="C197" i="1" l="1"/>
  <c r="H196" i="1"/>
  <c r="C174" i="1"/>
  <c r="H173" i="1"/>
  <c r="C175" i="1" l="1"/>
  <c r="H174" i="1"/>
  <c r="H197" i="1"/>
  <c r="C198" i="1"/>
  <c r="C176" i="1" l="1"/>
  <c r="H175" i="1"/>
  <c r="C199" i="1"/>
  <c r="H198" i="1"/>
  <c r="C200" i="1" l="1"/>
  <c r="H199" i="1"/>
  <c r="C177" i="1"/>
  <c r="H176" i="1"/>
  <c r="I177" i="1" s="1"/>
  <c r="C201" i="1" l="1"/>
  <c r="H200" i="1"/>
  <c r="I201" i="1" s="1"/>
  <c r="C178" i="1"/>
  <c r="H177" i="1"/>
  <c r="C202" i="1" l="1"/>
  <c r="H201" i="1"/>
  <c r="C179" i="1"/>
  <c r="H178" i="1"/>
  <c r="H179" i="1" l="1"/>
  <c r="C180" i="1"/>
  <c r="C203" i="1"/>
  <c r="H202" i="1"/>
  <c r="H203" i="1" l="1"/>
  <c r="C204" i="1"/>
  <c r="C181" i="1"/>
  <c r="H180" i="1"/>
  <c r="H181" i="1" l="1"/>
  <c r="C182" i="1"/>
  <c r="C205" i="1"/>
  <c r="H204" i="1"/>
  <c r="C206" i="1" l="1"/>
  <c r="H205" i="1"/>
  <c r="C183" i="1"/>
  <c r="H182" i="1"/>
  <c r="I183" i="1" s="1"/>
  <c r="H183" i="1" l="1"/>
  <c r="C184" i="1"/>
  <c r="C207" i="1"/>
  <c r="H206" i="1"/>
  <c r="I207" i="1" s="1"/>
  <c r="C208" i="1" l="1"/>
  <c r="H207" i="1"/>
  <c r="C185" i="1"/>
  <c r="H184" i="1"/>
  <c r="C186" i="1" l="1"/>
  <c r="H185" i="1"/>
  <c r="H208" i="1"/>
  <c r="C209" i="1"/>
  <c r="C210" i="1" l="1"/>
  <c r="H209" i="1"/>
  <c r="C187" i="1"/>
  <c r="H186" i="1"/>
  <c r="C188" i="1" l="1"/>
  <c r="H187" i="1"/>
  <c r="C211" i="1"/>
  <c r="H210" i="1"/>
  <c r="H188" i="1" l="1"/>
  <c r="I189" i="1" s="1"/>
  <c r="C189" i="1"/>
  <c r="H211" i="1"/>
  <c r="C212" i="1"/>
  <c r="C190" i="1" l="1"/>
  <c r="H189" i="1"/>
  <c r="C213" i="1"/>
  <c r="H212" i="1"/>
  <c r="I213" i="1" s="1"/>
  <c r="C214" i="1" l="1"/>
  <c r="H213" i="1"/>
  <c r="C191" i="1"/>
  <c r="H190" i="1"/>
  <c r="H191" i="1" l="1"/>
  <c r="C192" i="1"/>
  <c r="C215" i="1"/>
  <c r="H214" i="1"/>
  <c r="C216" i="1" l="1"/>
  <c r="H215" i="1"/>
  <c r="C193" i="1"/>
  <c r="H192" i="1"/>
  <c r="H193" i="1" l="1"/>
  <c r="C218" i="1"/>
  <c r="C217" i="1"/>
  <c r="H216" i="1"/>
  <c r="C242" i="1" l="1"/>
  <c r="H217" i="1"/>
  <c r="M217" i="1" s="1"/>
  <c r="M193" i="1"/>
  <c r="K172" i="1"/>
  <c r="K194" i="1" s="1"/>
  <c r="I195" i="1"/>
  <c r="C219" i="1"/>
  <c r="H218" i="1"/>
  <c r="C220" i="1" l="1"/>
  <c r="H219" i="1"/>
  <c r="K196" i="1"/>
  <c r="K218" i="1" s="1"/>
  <c r="I219" i="1"/>
  <c r="C243" i="1"/>
  <c r="H242" i="1"/>
  <c r="H243" i="1" l="1"/>
  <c r="C244" i="1"/>
  <c r="H220" i="1"/>
  <c r="C221" i="1"/>
  <c r="C245" i="1" l="1"/>
  <c r="H244" i="1"/>
  <c r="C222" i="1"/>
  <c r="H221" i="1"/>
  <c r="C223" i="1" l="1"/>
  <c r="H222" i="1"/>
  <c r="H245" i="1"/>
  <c r="C246" i="1"/>
  <c r="H223" i="1" l="1"/>
  <c r="C224" i="1"/>
  <c r="C247" i="1"/>
  <c r="H246" i="1"/>
  <c r="H247" i="1" l="1"/>
  <c r="C248" i="1"/>
  <c r="C225" i="1"/>
  <c r="H224" i="1"/>
  <c r="I225" i="1" s="1"/>
  <c r="C249" i="1" l="1"/>
  <c r="H248" i="1"/>
  <c r="I249" i="1" s="1"/>
  <c r="H225" i="1"/>
  <c r="C226" i="1"/>
  <c r="C227" i="1" l="1"/>
  <c r="H226" i="1"/>
  <c r="C250" i="1"/>
  <c r="H249" i="1"/>
  <c r="C251" i="1" l="1"/>
  <c r="H250" i="1"/>
  <c r="C228" i="1"/>
  <c r="H227" i="1"/>
  <c r="H228" i="1" l="1"/>
  <c r="C229" i="1"/>
  <c r="C252" i="1"/>
  <c r="H251" i="1"/>
  <c r="H229" i="1" l="1"/>
  <c r="C230" i="1"/>
  <c r="H252" i="1"/>
  <c r="C253" i="1"/>
  <c r="C231" i="1" l="1"/>
  <c r="H230" i="1"/>
  <c r="I231" i="1" s="1"/>
  <c r="C254" i="1"/>
  <c r="H253" i="1"/>
  <c r="H254" i="1" l="1"/>
  <c r="I255" i="1" s="1"/>
  <c r="C255" i="1"/>
  <c r="C232" i="1"/>
  <c r="H231" i="1"/>
  <c r="C233" i="1" l="1"/>
  <c r="H232" i="1"/>
  <c r="C256" i="1"/>
  <c r="H255" i="1"/>
  <c r="C257" i="1" l="1"/>
  <c r="H256" i="1"/>
  <c r="C234" i="1"/>
  <c r="H233" i="1"/>
  <c r="C235" i="1" l="1"/>
  <c r="H234" i="1"/>
  <c r="H257" i="1"/>
  <c r="C258" i="1"/>
  <c r="C259" i="1" l="1"/>
  <c r="H258" i="1"/>
  <c r="H235" i="1"/>
  <c r="C236" i="1"/>
  <c r="C237" i="1" l="1"/>
  <c r="H236" i="1"/>
  <c r="I237" i="1" s="1"/>
  <c r="H259" i="1"/>
  <c r="C260" i="1"/>
  <c r="C261" i="1" l="1"/>
  <c r="H260" i="1"/>
  <c r="I261" i="1" s="1"/>
  <c r="H237" i="1"/>
  <c r="C238" i="1"/>
  <c r="H238" i="1" l="1"/>
  <c r="C239" i="1"/>
  <c r="H261" i="1"/>
  <c r="C262" i="1"/>
  <c r="C240" i="1" l="1"/>
  <c r="H239" i="1"/>
  <c r="H262" i="1"/>
  <c r="C263" i="1"/>
  <c r="C264" i="1" l="1"/>
  <c r="H263" i="1"/>
  <c r="H240" i="1"/>
  <c r="I243" i="1" s="1"/>
  <c r="C241" i="1"/>
  <c r="H241" i="1" s="1"/>
  <c r="M241" i="1" l="1"/>
  <c r="K220" i="1"/>
  <c r="K242" i="1" s="1"/>
  <c r="H264" i="1"/>
  <c r="C265" i="1"/>
  <c r="H265" i="1" l="1"/>
  <c r="M265" i="1" s="1"/>
  <c r="C266" i="1"/>
  <c r="C267" i="1" l="1"/>
  <c r="H266" i="1"/>
  <c r="K244" i="1" s="1"/>
  <c r="K265" i="1" s="1"/>
  <c r="H267" i="1" l="1"/>
  <c r="C268" i="1"/>
  <c r="C269" i="1" s="1"/>
  <c r="C270" i="1" l="1"/>
  <c r="H269" i="1"/>
  <c r="C271" i="1" l="1"/>
  <c r="H270" i="1"/>
  <c r="C272" i="1" l="1"/>
  <c r="H271" i="1"/>
  <c r="M272" i="1" s="1"/>
  <c r="C273" i="1" l="1"/>
  <c r="H272" i="1"/>
  <c r="C274" i="1" l="1"/>
  <c r="H273" i="1"/>
  <c r="C275" i="1" l="1"/>
  <c r="H274" i="1"/>
  <c r="C276" i="1" l="1"/>
  <c r="H275" i="1"/>
  <c r="C277" i="1" l="1"/>
  <c r="H276" i="1"/>
  <c r="C278" i="1" l="1"/>
  <c r="H277" i="1"/>
  <c r="C279" i="1" l="1"/>
  <c r="H278" i="1"/>
  <c r="C280" i="1" l="1"/>
  <c r="H279" i="1"/>
  <c r="C281" i="1" l="1"/>
  <c r="H280" i="1"/>
  <c r="C282" i="1" l="1"/>
  <c r="H281" i="1"/>
  <c r="C283" i="1" l="1"/>
  <c r="H282" i="1"/>
  <c r="C284" i="1" l="1"/>
  <c r="H283" i="1"/>
  <c r="C285" i="1" l="1"/>
  <c r="H284" i="1"/>
  <c r="C286" i="1" l="1"/>
  <c r="H285" i="1"/>
  <c r="C287" i="1" l="1"/>
  <c r="H286" i="1"/>
  <c r="C288" i="1" l="1"/>
  <c r="H287" i="1"/>
  <c r="C289" i="1" l="1"/>
  <c r="H288" i="1"/>
  <c r="C290" i="1" l="1"/>
  <c r="H289" i="1"/>
  <c r="H290" i="1" l="1"/>
  <c r="K271" i="1" s="1"/>
  <c r="K289" i="1" s="1"/>
  <c r="C291" i="1"/>
  <c r="H291" i="1" l="1"/>
  <c r="C292" i="1"/>
  <c r="C293" i="1" l="1"/>
  <c r="H292" i="1"/>
  <c r="C294" i="1" l="1"/>
  <c r="H293" i="1"/>
  <c r="C295" i="1" l="1"/>
  <c r="H294" i="1"/>
  <c r="C296" i="1" l="1"/>
  <c r="H295" i="1"/>
  <c r="H296" i="1" l="1"/>
  <c r="C297" i="1"/>
  <c r="C298" i="1" l="1"/>
  <c r="H297" i="1"/>
  <c r="K292" i="1" s="1"/>
  <c r="K297" i="1" s="1"/>
  <c r="C299" i="1" l="1"/>
  <c r="H298" i="1"/>
  <c r="H24" i="1" s="1"/>
  <c r="K18" i="1" l="1"/>
  <c r="K16" i="1" s="1"/>
  <c r="K24" i="1"/>
  <c r="H299" i="1"/>
  <c r="C300" i="1"/>
  <c r="C301" i="1" l="1"/>
  <c r="H300" i="1"/>
  <c r="H301" i="1" l="1"/>
  <c r="C302" i="1"/>
  <c r="C303" i="1" l="1"/>
  <c r="H302" i="1"/>
  <c r="H303" i="1" l="1"/>
  <c r="C304" i="1"/>
  <c r="C305" i="1" l="1"/>
  <c r="H304" i="1"/>
  <c r="H305" i="1" l="1"/>
  <c r="C306" i="1"/>
  <c r="C307" i="1" l="1"/>
  <c r="H306" i="1"/>
  <c r="H307" i="1" l="1"/>
  <c r="C308" i="1"/>
  <c r="C309" i="1" l="1"/>
  <c r="H308" i="1"/>
  <c r="H309" i="1" l="1"/>
  <c r="C310" i="1"/>
  <c r="C311" i="1" l="1"/>
  <c r="H310" i="1"/>
  <c r="H311" i="1" l="1"/>
  <c r="C312" i="1"/>
  <c r="C313" i="1" l="1"/>
  <c r="H312" i="1"/>
  <c r="H313" i="1" l="1"/>
  <c r="C314" i="1"/>
  <c r="C315" i="1" l="1"/>
  <c r="H314" i="1"/>
  <c r="H315" i="1" l="1"/>
  <c r="C316" i="1"/>
  <c r="H316" i="1" l="1"/>
  <c r="C317" i="1"/>
  <c r="C318" i="1" l="1"/>
  <c r="H317" i="1"/>
  <c r="C319" i="1" l="1"/>
  <c r="H318" i="1"/>
  <c r="H319" i="1" l="1"/>
  <c r="C320" i="1"/>
  <c r="C321" i="1" l="1"/>
  <c r="H320" i="1"/>
  <c r="C322" i="1" l="1"/>
  <c r="H321" i="1"/>
  <c r="C323" i="1" l="1"/>
  <c r="H322" i="1"/>
  <c r="C324" i="1" l="1"/>
  <c r="H323" i="1"/>
  <c r="C325" i="1" l="1"/>
  <c r="H324" i="1"/>
  <c r="H325" i="1" l="1"/>
  <c r="C326" i="1"/>
  <c r="C327" i="1" l="1"/>
  <c r="H326" i="1"/>
  <c r="C328" i="1" l="1"/>
  <c r="H327" i="1"/>
  <c r="C329" i="1" l="1"/>
  <c r="H328" i="1"/>
  <c r="C330" i="1" l="1"/>
  <c r="H329" i="1"/>
  <c r="C331" i="1" l="1"/>
  <c r="H330" i="1"/>
  <c r="H331" i="1" l="1"/>
  <c r="C332" i="1"/>
  <c r="C333" i="1" l="1"/>
  <c r="H332" i="1"/>
  <c r="C334" i="1" l="1"/>
  <c r="H333" i="1"/>
  <c r="C335" i="1" l="1"/>
  <c r="H334" i="1"/>
  <c r="C336" i="1" l="1"/>
  <c r="H335" i="1"/>
  <c r="C337" i="1" l="1"/>
  <c r="H336" i="1"/>
  <c r="C338" i="1" l="1"/>
  <c r="H337" i="1"/>
  <c r="H338" i="1" l="1"/>
  <c r="K316" i="1" s="1"/>
  <c r="K337" i="1" s="1"/>
  <c r="C339" i="1"/>
  <c r="H339" i="1" l="1"/>
  <c r="C340" i="1"/>
  <c r="C341" i="1" l="1"/>
  <c r="H340" i="1"/>
  <c r="C342" i="1" l="1"/>
  <c r="H341" i="1"/>
  <c r="C343" i="1" l="1"/>
  <c r="H342" i="1"/>
  <c r="C344" i="1" l="1"/>
  <c r="H343" i="1"/>
  <c r="C345" i="1" l="1"/>
  <c r="H344" i="1"/>
  <c r="C346" i="1" l="1"/>
  <c r="H345" i="1"/>
  <c r="C347" i="1" l="1"/>
  <c r="H346" i="1"/>
  <c r="C348" i="1" l="1"/>
  <c r="H347" i="1"/>
  <c r="C349" i="1" l="1"/>
  <c r="H348" i="1"/>
  <c r="C350" i="1" l="1"/>
  <c r="H349" i="1"/>
  <c r="C351" i="1" l="1"/>
  <c r="H350" i="1"/>
  <c r="C352" i="1" l="1"/>
  <c r="H351" i="1"/>
  <c r="C353" i="1" l="1"/>
  <c r="H352" i="1"/>
  <c r="C354" i="1" l="1"/>
  <c r="H353" i="1"/>
  <c r="C355" i="1" l="1"/>
  <c r="H354" i="1"/>
  <c r="C356" i="1" l="1"/>
  <c r="H355" i="1"/>
  <c r="C357" i="1" l="1"/>
  <c r="H356" i="1"/>
  <c r="C358" i="1" l="1"/>
  <c r="H357" i="1"/>
  <c r="C359" i="1" l="1"/>
  <c r="H358" i="1"/>
  <c r="C360" i="1" l="1"/>
  <c r="H359" i="1"/>
  <c r="C361" i="1" l="1"/>
  <c r="H360" i="1"/>
  <c r="H361" i="1" l="1"/>
  <c r="K340" i="1" s="1"/>
  <c r="K359" i="1" s="1"/>
  <c r="C362" i="1"/>
  <c r="C363" i="1" l="1"/>
  <c r="H362" i="1"/>
  <c r="H363" i="1" l="1"/>
  <c r="C364" i="1"/>
  <c r="H364" i="1" l="1"/>
  <c r="C365" i="1"/>
  <c r="C366" i="1" l="1"/>
  <c r="H365" i="1"/>
  <c r="C367" i="1" l="1"/>
  <c r="H366" i="1"/>
  <c r="C368" i="1" l="1"/>
  <c r="H367" i="1"/>
  <c r="C369" i="1" l="1"/>
  <c r="H369" i="1" s="1"/>
  <c r="K364" i="1" s="1"/>
  <c r="H3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cmib-10</author>
  </authors>
  <commentList>
    <comment ref="E18" authorId="0" shapeId="0" xr:uid="{57ACCECD-6407-4E28-92C8-2D02153D3D76}">
      <text>
        <r>
          <rPr>
            <b/>
            <sz val="9"/>
            <color indexed="81"/>
            <rFont val="Tahoma"/>
            <family val="2"/>
          </rPr>
          <t>cmib-10:</t>
        </r>
        <r>
          <rPr>
            <sz val="9"/>
            <color indexed="81"/>
            <rFont val="Tahoma"/>
            <family val="2"/>
          </rPr>
          <t xml:space="preserve">
31.03.2022</t>
        </r>
      </text>
    </comment>
  </commentList>
</comments>
</file>

<file path=xl/sharedStrings.xml><?xml version="1.0" encoding="utf-8"?>
<sst xmlns="http://schemas.openxmlformats.org/spreadsheetml/2006/main" count="204" uniqueCount="61">
  <si>
    <t xml:space="preserve"> Grafic de rambursare propus</t>
  </si>
  <si>
    <t>ORASUL PANTELIMON</t>
  </si>
  <si>
    <t>Acordat:</t>
  </si>
  <si>
    <t>RON</t>
  </si>
  <si>
    <t>Perioada</t>
  </si>
  <si>
    <t>Perioada de tragere/gratie</t>
  </si>
  <si>
    <t>Total valoare estimata</t>
  </si>
  <si>
    <t>lei</t>
  </si>
  <si>
    <t>Perioada de rambursare</t>
  </si>
  <si>
    <t>din care:</t>
  </si>
  <si>
    <t>Dobanda (R6M+xx):</t>
  </si>
  <si>
    <t>Dobânzi</t>
  </si>
  <si>
    <t>AEGRM</t>
  </si>
  <si>
    <t>Comisioane</t>
  </si>
  <si>
    <t xml:space="preserve"> </t>
  </si>
  <si>
    <t>ANUL</t>
  </si>
  <si>
    <t>% Dobanda</t>
  </si>
  <si>
    <t>Nr zile luna</t>
  </si>
  <si>
    <t>Sold credit</t>
  </si>
  <si>
    <t>Tragere credit</t>
  </si>
  <si>
    <t>Rata credit</t>
  </si>
  <si>
    <t>Dobanda</t>
  </si>
  <si>
    <t>Dobanda trim</t>
  </si>
  <si>
    <t>Comision gestiune</t>
  </si>
  <si>
    <t>Total datorii</t>
  </si>
  <si>
    <t>LUNA</t>
  </si>
  <si>
    <t>Lunar</t>
  </si>
  <si>
    <t>Total</t>
  </si>
  <si>
    <t>2020 - XII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</si>
  <si>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</si>
  <si>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</si>
  <si>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</si>
  <si>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</si>
  <si>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</si>
  <si>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</si>
  <si>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</si>
  <si>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</si>
  <si>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</si>
  <si>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</si>
  <si>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</si>
  <si>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2021 - XII</t>
  </si>
  <si>
    <t>2022 - XII</t>
  </si>
  <si>
    <t>2023 - XII</t>
  </si>
  <si>
    <t>2024 - XII</t>
  </si>
  <si>
    <t>2025- XII</t>
  </si>
  <si>
    <t>2026 - XII</t>
  </si>
  <si>
    <t>2027 - XII</t>
  </si>
  <si>
    <t>2028 - XII</t>
  </si>
  <si>
    <t>2029 - XII</t>
  </si>
  <si>
    <t>2030 - XII</t>
  </si>
  <si>
    <t>2031-I</t>
  </si>
  <si>
    <t>iv</t>
  </si>
  <si>
    <t>2031 - XII</t>
  </si>
  <si>
    <t>2032-I</t>
  </si>
  <si>
    <t>2032 - IV</t>
  </si>
  <si>
    <t>2032 - XII</t>
  </si>
  <si>
    <t>2033-I</t>
  </si>
  <si>
    <t>2033 - XII</t>
  </si>
  <si>
    <t>2034-I</t>
  </si>
  <si>
    <t>2034-XII</t>
  </si>
  <si>
    <t>2035-I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</si>
</sst>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_(* #,##0.00_);_(* \(#,##0.00\);_(* &quot;-&quot;??_);_(@_)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1"/>
      <color indexed="8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22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rgb="FFFF0000"/>
      <name val="Tahoma"/>
      <family val="2"/>
    </font>
    <font>
      <sz val="12"/>
      <color theme="0"/>
      <name val="Times New Roman"/>
      <family val="1"/>
    </font>
    <font>
      <b/>
      <sz val="10"/>
      <name val="Times New Roman"/>
      <family val="1"/>
    </font>
    <font>
      <sz val="9"/>
      <name val="Tahoma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sz val="9"/>
      <color rgb="FFFF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0" fontId="3" fillId="2" borderId="0" xfId="0" applyFont="1" applyFill="1"/>
    <xf numFmtId="4" fontId="4" fillId="2" borderId="0" xfId="0" applyNumberFormat="1" applyFont="1" applyFill="1"/>
    <xf numFmtId="0" fontId="4" fillId="2" borderId="0" xfId="0" applyFont="1" applyFill="1"/>
    <xf numFmtId="4" fontId="3" fillId="2" borderId="0" xfId="1" applyNumberFormat="1" applyFont="1" applyFill="1"/>
    <xf numFmtId="0" fontId="4" fillId="0" borderId="0" xfId="0" applyFont="1"/>
    <xf numFmtId="0" fontId="2" fillId="2" borderId="0" xfId="0" applyFont="1" applyFill="1" applyAlignment="1">
      <alignment horizontal="left"/>
    </xf>
    <xf numFmtId="4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4" fontId="6" fillId="2" borderId="0" xfId="0" applyNumberFormat="1" applyFont="1" applyFill="1"/>
    <xf numFmtId="4" fontId="7" fillId="2" borderId="0" xfId="0" applyNumberFormat="1" applyFont="1" applyFill="1"/>
    <xf numFmtId="0" fontId="7" fillId="0" borderId="0" xfId="0" applyFont="1"/>
    <xf numFmtId="4" fontId="7" fillId="0" borderId="0" xfId="0" applyNumberFormat="1" applyFont="1"/>
    <xf numFmtId="4" fontId="3" fillId="2" borderId="0" xfId="0" applyNumberFormat="1" applyFont="1" applyFill="1" applyAlignment="1">
      <alignment vertical="center"/>
    </xf>
    <xf numFmtId="3" fontId="3" fillId="2" borderId="0" xfId="0" applyNumberFormat="1" applyFont="1" applyFill="1"/>
    <xf numFmtId="4" fontId="3" fillId="2" borderId="0" xfId="0" applyNumberFormat="1" applyFont="1" applyFill="1" applyAlignment="1">
      <alignment horizontal="left" wrapText="1"/>
    </xf>
    <xf numFmtId="3" fontId="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9" fillId="0" borderId="0" xfId="0" applyFont="1"/>
    <xf numFmtId="37" fontId="3" fillId="2" borderId="0" xfId="0" applyNumberFormat="1" applyFont="1" applyFill="1" applyAlignment="1">
      <alignment horizontal="left" wrapText="1"/>
    </xf>
    <xf numFmtId="0" fontId="7" fillId="3" borderId="2" xfId="0" applyFont="1" applyFill="1" applyBorder="1"/>
    <xf numFmtId="4" fontId="6" fillId="3" borderId="3" xfId="0" applyNumberFormat="1" applyFont="1" applyFill="1" applyBorder="1"/>
    <xf numFmtId="3" fontId="3" fillId="2" borderId="0" xfId="0" applyNumberFormat="1" applyFont="1" applyFill="1" applyAlignment="1">
      <alignment horizontal="left" wrapText="1"/>
    </xf>
    <xf numFmtId="0" fontId="7" fillId="0" borderId="5" xfId="0" applyFont="1" applyBorder="1"/>
    <xf numFmtId="4" fontId="7" fillId="0" borderId="6" xfId="0" applyNumberFormat="1" applyFont="1" applyBorder="1"/>
    <xf numFmtId="10" fontId="3" fillId="2" borderId="0" xfId="0" applyNumberFormat="1" applyFont="1" applyFill="1" applyAlignment="1">
      <alignment wrapText="1"/>
    </xf>
    <xf numFmtId="10" fontId="3" fillId="2" borderId="0" xfId="0" applyNumberFormat="1" applyFont="1" applyFill="1"/>
    <xf numFmtId="4" fontId="3" fillId="2" borderId="0" xfId="0" applyNumberFormat="1" applyFont="1" applyFill="1" applyAlignment="1">
      <alignment wrapText="1"/>
    </xf>
    <xf numFmtId="0" fontId="7" fillId="0" borderId="8" xfId="0" applyFont="1" applyBorder="1"/>
    <xf numFmtId="4" fontId="7" fillId="0" borderId="9" xfId="0" applyNumberFormat="1" applyFont="1" applyBorder="1"/>
    <xf numFmtId="0" fontId="0" fillId="2" borderId="0" xfId="0" applyFill="1" applyAlignment="1">
      <alignment horizontal="center"/>
    </xf>
    <xf numFmtId="4" fontId="8" fillId="2" borderId="0" xfId="0" applyNumberFormat="1" applyFont="1" applyFill="1"/>
    <xf numFmtId="3" fontId="11" fillId="2" borderId="0" xfId="0" applyNumberFormat="1" applyFont="1" applyFill="1"/>
    <xf numFmtId="4" fontId="12" fillId="2" borderId="0" xfId="0" applyNumberFormat="1" applyFont="1" applyFill="1"/>
    <xf numFmtId="0" fontId="13" fillId="2" borderId="0" xfId="0" applyFont="1" applyFill="1"/>
    <xf numFmtId="0" fontId="0" fillId="2" borderId="0" xfId="0" applyFill="1"/>
    <xf numFmtId="4" fontId="1" fillId="2" borderId="0" xfId="0" applyNumberFormat="1" applyFont="1" applyFill="1"/>
    <xf numFmtId="3" fontId="0" fillId="2" borderId="0" xfId="0" applyNumberFormat="1" applyFill="1"/>
    <xf numFmtId="0" fontId="11" fillId="2" borderId="0" xfId="0" applyFont="1" applyFill="1"/>
    <xf numFmtId="164" fontId="11" fillId="2" borderId="0" xfId="0" applyNumberFormat="1" applyFont="1" applyFill="1"/>
    <xf numFmtId="4" fontId="11" fillId="2" borderId="0" xfId="0" applyNumberFormat="1" applyFont="1" applyFill="1"/>
    <xf numFmtId="0" fontId="0" fillId="0" borderId="0" xfId="0" applyAlignment="1">
      <alignment horizontal="center"/>
    </xf>
    <xf numFmtId="0" fontId="13" fillId="4" borderId="5" xfId="0" applyFont="1" applyFill="1" applyBorder="1" applyAlignment="1">
      <alignment horizontal="center"/>
    </xf>
    <xf numFmtId="4" fontId="13" fillId="4" borderId="5" xfId="0" applyNumberFormat="1" applyFont="1" applyFill="1" applyBorder="1" applyAlignment="1">
      <alignment horizontal="center"/>
    </xf>
    <xf numFmtId="4" fontId="1" fillId="0" borderId="0" xfId="0" applyNumberFormat="1" applyFont="1"/>
    <xf numFmtId="0" fontId="13" fillId="5" borderId="5" xfId="0" applyFont="1" applyFill="1" applyBorder="1" applyAlignment="1">
      <alignment horizontal="center"/>
    </xf>
    <xf numFmtId="164" fontId="13" fillId="5" borderId="5" xfId="0" applyNumberFormat="1" applyFont="1" applyFill="1" applyBorder="1" applyAlignment="1">
      <alignment horizontal="center"/>
    </xf>
    <xf numFmtId="3" fontId="13" fillId="5" borderId="5" xfId="0" applyNumberFormat="1" applyFont="1" applyFill="1" applyBorder="1"/>
    <xf numFmtId="4" fontId="11" fillId="5" borderId="5" xfId="0" applyNumberFormat="1" applyFont="1" applyFill="1" applyBorder="1"/>
    <xf numFmtId="4" fontId="14" fillId="5" borderId="5" xfId="0" applyNumberFormat="1" applyFont="1" applyFill="1" applyBorder="1"/>
    <xf numFmtId="49" fontId="13" fillId="6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right"/>
    </xf>
    <xf numFmtId="3" fontId="11" fillId="6" borderId="5" xfId="0" applyNumberFormat="1" applyFont="1" applyFill="1" applyBorder="1"/>
    <xf numFmtId="4" fontId="11" fillId="0" borderId="5" xfId="0" applyNumberFormat="1" applyFont="1" applyBorder="1"/>
    <xf numFmtId="4" fontId="11" fillId="2" borderId="5" xfId="0" applyNumberFormat="1" applyFont="1" applyFill="1" applyBorder="1"/>
    <xf numFmtId="4" fontId="11" fillId="7" borderId="5" xfId="0" applyNumberFormat="1" applyFont="1" applyFill="1" applyBorder="1"/>
    <xf numFmtId="4" fontId="11" fillId="6" borderId="5" xfId="0" applyNumberFormat="1" applyFont="1" applyFill="1" applyBorder="1"/>
    <xf numFmtId="4" fontId="0" fillId="6" borderId="5" xfId="0" applyNumberFormat="1" applyFill="1" applyBorder="1"/>
    <xf numFmtId="3" fontId="11" fillId="2" borderId="5" xfId="0" applyNumberFormat="1" applyFont="1" applyFill="1" applyBorder="1"/>
    <xf numFmtId="4" fontId="12" fillId="6" borderId="5" xfId="0" applyNumberFormat="1" applyFont="1" applyFill="1" applyBorder="1"/>
    <xf numFmtId="49" fontId="11" fillId="2" borderId="5" xfId="0" applyNumberFormat="1" applyFont="1" applyFill="1" applyBorder="1" applyAlignment="1">
      <alignment horizontal="center"/>
    </xf>
    <xf numFmtId="10" fontId="11" fillId="0" borderId="5" xfId="0" applyNumberFormat="1" applyFont="1" applyBorder="1" applyAlignment="1">
      <alignment horizontal="right"/>
    </xf>
    <xf numFmtId="3" fontId="11" fillId="0" borderId="5" xfId="0" applyNumberFormat="1" applyFont="1" applyBorder="1"/>
    <xf numFmtId="4" fontId="0" fillId="2" borderId="5" xfId="0" applyNumberFormat="1" applyFill="1" applyBorder="1"/>
    <xf numFmtId="4" fontId="15" fillId="0" borderId="5" xfId="0" applyNumberFormat="1" applyFont="1" applyBorder="1"/>
    <xf numFmtId="10" fontId="11" fillId="2" borderId="5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0" fillId="7" borderId="0" xfId="0" applyNumberFormat="1" applyFill="1"/>
    <xf numFmtId="3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4" fontId="12" fillId="0" borderId="5" xfId="0" applyNumberFormat="1" applyFont="1" applyBorder="1"/>
    <xf numFmtId="4" fontId="12" fillId="2" borderId="5" xfId="0" applyNumberFormat="1" applyFont="1" applyFill="1" applyBorder="1"/>
    <xf numFmtId="0" fontId="0" fillId="2" borderId="5" xfId="0" applyFill="1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3" fillId="8" borderId="5" xfId="0" applyNumberFormat="1" applyFont="1" applyFill="1" applyBorder="1" applyAlignment="1">
      <alignment horizontal="center"/>
    </xf>
    <xf numFmtId="164" fontId="0" fillId="0" borderId="5" xfId="0" applyNumberFormat="1" applyBorder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0" fontId="13" fillId="4" borderId="5" xfId="0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left" wrapText="1"/>
    </xf>
    <xf numFmtId="164" fontId="13" fillId="4" borderId="5" xfId="0" applyNumberFormat="1" applyFont="1" applyFill="1" applyBorder="1" applyAlignment="1">
      <alignment horizontal="center" vertical="center" wrapText="1"/>
    </xf>
    <xf numFmtId="3" fontId="13" fillId="4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2B37-43B8-40C8-AB88-3BC4D3BCD062}">
  <dimension ref="A1:IV370"/>
  <sheetViews>
    <sheetView tabSelected="1" topLeftCell="A280" workbookViewId="0">
      <selection activeCell="E59" sqref="E59"/>
    </sheetView>
  </sheetViews>
  <sheetFormatPr defaultColWidth="9" defaultRowHeight="12.75" x14ac:dyDescent="0.2"/>
  <cols>
    <col min="1" max="1" width="6" style="48" customWidth="1"/>
    <col min="2" max="2" width="13.140625" customWidth="1"/>
    <col min="3" max="3" width="10" style="85" customWidth="1"/>
    <col min="4" max="4" width="7" style="86" customWidth="1"/>
    <col min="5" max="5" width="16.42578125" style="86" customWidth="1"/>
    <col min="6" max="6" width="17.42578125" style="86" customWidth="1"/>
    <col min="7" max="7" width="19.140625" style="86" customWidth="1"/>
    <col min="8" max="8" width="18.42578125" style="87" customWidth="1"/>
    <col min="9" max="9" width="16.5703125" hidden="1" customWidth="1"/>
    <col min="10" max="10" width="11.5703125" customWidth="1"/>
    <col min="11" max="11" width="16.42578125" customWidth="1"/>
    <col min="12" max="12" width="12.42578125" style="51" hidden="1" customWidth="1"/>
    <col min="13" max="13" width="11.42578125" style="51" hidden="1" customWidth="1"/>
    <col min="14" max="14" width="16.140625" hidden="1" customWidth="1"/>
    <col min="15" max="15" width="12.5703125" customWidth="1"/>
    <col min="16" max="17" width="18.42578125" customWidth="1"/>
  </cols>
  <sheetData>
    <row r="1" spans="1:256" ht="14.25" hidden="1" x14ac:dyDescent="0.2">
      <c r="A1" s="1"/>
      <c r="B1" s="2"/>
      <c r="C1" s="3"/>
      <c r="D1" s="4"/>
      <c r="E1" s="4"/>
      <c r="F1" s="4"/>
      <c r="G1" s="5"/>
      <c r="H1" s="5"/>
      <c r="I1" s="6"/>
      <c r="J1" s="7"/>
      <c r="K1" s="6"/>
      <c r="L1" s="5"/>
      <c r="M1" s="5"/>
      <c r="N1" s="6"/>
      <c r="O1" s="6"/>
      <c r="P1" s="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4.25" hidden="1" x14ac:dyDescent="0.2">
      <c r="A2" s="1"/>
      <c r="B2" s="2"/>
      <c r="C2" s="3"/>
      <c r="D2" s="4"/>
      <c r="E2" s="4"/>
      <c r="F2" s="4"/>
      <c r="G2" s="5"/>
      <c r="H2" s="5"/>
      <c r="I2" s="6"/>
      <c r="J2" s="7"/>
      <c r="K2" s="6"/>
      <c r="L2" s="5"/>
      <c r="M2" s="5"/>
      <c r="N2" s="6"/>
      <c r="O2" s="6"/>
      <c r="P2" s="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4.25" hidden="1" x14ac:dyDescent="0.2">
      <c r="A3" s="1"/>
      <c r="B3" s="2"/>
      <c r="C3" s="3"/>
      <c r="D3" s="4"/>
      <c r="E3" s="4"/>
      <c r="F3" s="4"/>
      <c r="G3" s="5"/>
      <c r="H3" s="5"/>
      <c r="I3" s="6"/>
      <c r="J3" s="7"/>
      <c r="K3" s="6"/>
      <c r="L3" s="5"/>
      <c r="M3" s="5"/>
      <c r="N3" s="6"/>
      <c r="O3" s="5"/>
      <c r="P3" s="6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4.25" hidden="1" x14ac:dyDescent="0.2">
      <c r="A4" s="9"/>
      <c r="B4" s="2"/>
      <c r="C4" s="3"/>
      <c r="D4" s="4"/>
      <c r="E4" s="4"/>
      <c r="F4" s="4"/>
      <c r="G4" s="5"/>
      <c r="H4" s="5"/>
      <c r="I4" s="6"/>
      <c r="J4" s="10"/>
      <c r="K4" s="11"/>
      <c r="L4" s="5"/>
      <c r="M4" s="5"/>
      <c r="N4" s="6"/>
      <c r="O4" s="5"/>
      <c r="P4" s="6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4.25" hidden="1" x14ac:dyDescent="0.2">
      <c r="A5" s="9"/>
      <c r="B5" s="2"/>
      <c r="C5" s="3"/>
      <c r="D5" s="4"/>
      <c r="E5" s="4"/>
      <c r="F5" s="4"/>
      <c r="G5" s="5"/>
      <c r="H5" s="5"/>
      <c r="I5" s="6"/>
      <c r="J5" s="10"/>
      <c r="K5" s="6"/>
      <c r="L5" s="5"/>
      <c r="M5" s="5"/>
      <c r="N5" s="6"/>
      <c r="O5" s="5"/>
      <c r="P5" s="6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14.25" hidden="1" x14ac:dyDescent="0.2">
      <c r="A6" s="9"/>
      <c r="B6" s="2"/>
      <c r="C6" s="3"/>
      <c r="D6" s="4"/>
      <c r="E6" s="4"/>
      <c r="F6" s="4"/>
      <c r="G6" s="5"/>
      <c r="H6" s="10"/>
      <c r="I6" s="4"/>
      <c r="J6" s="10"/>
      <c r="K6" s="6"/>
      <c r="L6" s="5"/>
      <c r="M6" s="5"/>
      <c r="N6" s="6"/>
      <c r="O6" s="5"/>
      <c r="P6" s="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ht="14.25" hidden="1" x14ac:dyDescent="0.2">
      <c r="A7" s="1"/>
      <c r="B7" s="2"/>
      <c r="C7" s="3"/>
      <c r="D7" s="4"/>
      <c r="E7" s="4"/>
      <c r="F7" s="4"/>
      <c r="G7" s="5"/>
      <c r="H7" s="10"/>
      <c r="I7" s="4"/>
      <c r="J7" s="10"/>
      <c r="K7" s="6"/>
      <c r="L7" s="5"/>
      <c r="M7" s="5"/>
      <c r="N7" s="6"/>
      <c r="O7" s="5"/>
      <c r="P7" s="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ht="14.25" hidden="1" x14ac:dyDescent="0.2">
      <c r="A8" s="12"/>
      <c r="B8" s="4"/>
      <c r="C8" s="3"/>
      <c r="D8" s="3"/>
      <c r="E8" s="4"/>
      <c r="F8" s="4"/>
      <c r="G8" s="4"/>
      <c r="H8" s="5"/>
      <c r="I8" s="10"/>
      <c r="J8" s="4"/>
      <c r="K8" s="10"/>
      <c r="L8" s="5"/>
      <c r="M8" s="5"/>
      <c r="N8" s="6"/>
      <c r="O8" s="5"/>
      <c r="P8" s="6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7" x14ac:dyDescent="0.2">
      <c r="A9" s="99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5"/>
      <c r="M9" s="5"/>
      <c r="N9" s="6"/>
      <c r="O9" s="5"/>
      <c r="P9" s="6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ht="27" x14ac:dyDescent="0.2">
      <c r="A10" s="99" t="s">
        <v>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5"/>
      <c r="M10" s="5"/>
      <c r="N10" s="6"/>
      <c r="O10" s="6"/>
      <c r="P10" s="6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6" ht="15.75" x14ac:dyDescent="0.25">
      <c r="A11" s="12"/>
      <c r="B11" s="13"/>
      <c r="C11" s="14"/>
      <c r="D11" s="14"/>
      <c r="E11" s="13"/>
      <c r="F11" s="13"/>
      <c r="G11" s="13"/>
      <c r="H11" s="13"/>
      <c r="I11" s="13"/>
      <c r="J11" s="13"/>
      <c r="K11" s="15"/>
      <c r="L11" s="16"/>
      <c r="M11" s="17"/>
      <c r="N11" s="6"/>
      <c r="O11" s="6"/>
      <c r="P11" s="6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5.75" x14ac:dyDescent="0.25">
      <c r="A12" s="12"/>
      <c r="B12" s="13"/>
      <c r="C12" s="2"/>
      <c r="D12" s="14"/>
      <c r="E12" s="13"/>
      <c r="F12" s="13"/>
      <c r="G12" s="13"/>
      <c r="H12" s="13"/>
      <c r="I12" s="13"/>
      <c r="J12" s="13"/>
      <c r="K12" s="18"/>
      <c r="L12" s="19"/>
      <c r="M12" s="19"/>
      <c r="N12" s="19"/>
      <c r="O12" s="6"/>
      <c r="P12" s="6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ht="15.75" x14ac:dyDescent="0.25">
      <c r="A13" s="12"/>
      <c r="B13" s="91" t="s">
        <v>2</v>
      </c>
      <c r="C13" s="91"/>
      <c r="D13" s="91"/>
      <c r="E13" s="91"/>
      <c r="F13" s="11"/>
      <c r="G13" s="20">
        <v>10000000</v>
      </c>
      <c r="H13" s="21" t="s">
        <v>3</v>
      </c>
      <c r="I13" s="6"/>
      <c r="J13" s="6"/>
      <c r="K13" s="18"/>
      <c r="L13" s="19"/>
      <c r="M13" s="19"/>
      <c r="N13" s="19"/>
      <c r="O13" s="6"/>
      <c r="P13" s="6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6" ht="15.75" x14ac:dyDescent="0.25">
      <c r="A14" s="12"/>
      <c r="B14" s="91"/>
      <c r="C14" s="91"/>
      <c r="D14" s="91"/>
      <c r="E14" s="91"/>
      <c r="F14" s="22"/>
      <c r="G14" s="23"/>
      <c r="H14" s="21"/>
      <c r="I14" s="24"/>
      <c r="J14" s="6"/>
      <c r="K14" s="25">
        <v>5493111</v>
      </c>
      <c r="L14" s="19"/>
      <c r="M14" s="19"/>
      <c r="N14" s="19"/>
      <c r="O14" s="6"/>
      <c r="P14" s="6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6" ht="16.5" thickBot="1" x14ac:dyDescent="0.3">
      <c r="A15" s="12"/>
      <c r="B15" s="91" t="s">
        <v>4</v>
      </c>
      <c r="C15" s="91"/>
      <c r="D15" s="91"/>
      <c r="E15" s="91"/>
      <c r="F15" s="26">
        <v>120</v>
      </c>
      <c r="G15" s="23"/>
      <c r="H15" s="21"/>
      <c r="I15" s="10"/>
      <c r="J15" s="8"/>
      <c r="K15" s="18"/>
      <c r="L15" s="19"/>
      <c r="M15" s="19"/>
      <c r="N15" s="19"/>
      <c r="O15" s="6"/>
      <c r="P15" s="6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5.75" x14ac:dyDescent="0.25">
      <c r="A16" s="12"/>
      <c r="B16" s="91" t="s">
        <v>5</v>
      </c>
      <c r="C16" s="91"/>
      <c r="D16" s="91"/>
      <c r="E16" s="91"/>
      <c r="F16" s="26">
        <v>24</v>
      </c>
      <c r="G16" s="4"/>
      <c r="H16" s="100" t="s">
        <v>6</v>
      </c>
      <c r="I16" s="101"/>
      <c r="J16" s="27" t="s">
        <v>7</v>
      </c>
      <c r="K16" s="28">
        <f>K18+K19+K20</f>
        <v>3702360.6242604302</v>
      </c>
      <c r="L16" s="5"/>
      <c r="M16" s="5"/>
      <c r="N16" s="6"/>
      <c r="O16" s="6"/>
      <c r="P16" s="6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 ht="15.75" x14ac:dyDescent="0.25">
      <c r="A17" s="12"/>
      <c r="B17" s="91" t="s">
        <v>8</v>
      </c>
      <c r="C17" s="91"/>
      <c r="D17" s="91"/>
      <c r="E17" s="91"/>
      <c r="F17" s="29">
        <v>96</v>
      </c>
      <c r="G17" s="21"/>
      <c r="H17" s="95" t="s">
        <v>9</v>
      </c>
      <c r="I17" s="96"/>
      <c r="J17" s="30"/>
      <c r="K17" s="31"/>
      <c r="L17" s="5"/>
      <c r="M17" s="5"/>
      <c r="N17" s="6"/>
      <c r="O17" s="6"/>
      <c r="P17" s="6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8" spans="1:256" ht="15.75" x14ac:dyDescent="0.25">
      <c r="A18" s="12"/>
      <c r="B18" s="91" t="s">
        <v>10</v>
      </c>
      <c r="C18" s="91"/>
      <c r="D18" s="91"/>
      <c r="E18" s="32">
        <v>4.6800000000000001E-2</v>
      </c>
      <c r="F18" s="32">
        <v>2.5000000000000001E-2</v>
      </c>
      <c r="G18" s="33">
        <f>E18+F18</f>
        <v>7.1800000000000003E-2</v>
      </c>
      <c r="H18" s="95" t="s">
        <v>11</v>
      </c>
      <c r="I18" s="96"/>
      <c r="J18" s="30" t="s">
        <v>7</v>
      </c>
      <c r="K18" s="31">
        <f>$H$24</f>
        <v>3702229.2242604303</v>
      </c>
      <c r="L18" s="5"/>
      <c r="M18" s="5"/>
      <c r="N18" s="6"/>
      <c r="O18" s="6"/>
      <c r="P18" s="6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ht="16.5" thickBot="1" x14ac:dyDescent="0.3">
      <c r="A19" s="12"/>
      <c r="B19" s="91" t="s">
        <v>12</v>
      </c>
      <c r="C19" s="91"/>
      <c r="D19" s="91"/>
      <c r="E19" s="34">
        <v>131.4</v>
      </c>
      <c r="F19" s="22"/>
      <c r="G19" s="33"/>
      <c r="H19" s="97" t="s">
        <v>13</v>
      </c>
      <c r="I19" s="98"/>
      <c r="J19" s="35" t="s">
        <v>7</v>
      </c>
      <c r="K19" s="36">
        <f>E19+J24</f>
        <v>131.4</v>
      </c>
      <c r="L19" s="5"/>
      <c r="M19" s="5"/>
      <c r="N19" s="6"/>
      <c r="O19" s="6"/>
      <c r="P19" s="6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ht="14.25" x14ac:dyDescent="0.2">
      <c r="A20" s="37"/>
      <c r="B20" s="91"/>
      <c r="C20" s="91"/>
      <c r="D20" s="91"/>
      <c r="E20" s="38"/>
      <c r="F20" s="33"/>
      <c r="G20" s="39"/>
      <c r="H20" s="40" t="s">
        <v>14</v>
      </c>
      <c r="I20" s="40"/>
      <c r="J20" s="41" t="s">
        <v>14</v>
      </c>
      <c r="K20" s="42"/>
      <c r="L20" s="43"/>
      <c r="M20" s="43"/>
      <c r="N20" s="42"/>
      <c r="O20" s="42"/>
      <c r="P20" s="44"/>
    </row>
    <row r="21" spans="1:256" x14ac:dyDescent="0.2">
      <c r="A21" s="37"/>
      <c r="B21" s="45"/>
      <c r="C21" s="46"/>
      <c r="D21" s="39"/>
      <c r="E21" s="39"/>
      <c r="F21" s="39"/>
      <c r="G21" s="39"/>
      <c r="H21" s="47"/>
      <c r="I21" s="45"/>
      <c r="J21" s="45"/>
      <c r="K21" s="42"/>
      <c r="L21" s="43"/>
      <c r="M21" s="43"/>
      <c r="N21" s="42"/>
      <c r="O21" s="42"/>
      <c r="P21" s="42"/>
    </row>
    <row r="22" spans="1:256" x14ac:dyDescent="0.2">
      <c r="B22" s="49" t="s">
        <v>15</v>
      </c>
      <c r="C22" s="92" t="s">
        <v>16</v>
      </c>
      <c r="D22" s="93" t="s">
        <v>17</v>
      </c>
      <c r="E22" s="93" t="s">
        <v>18</v>
      </c>
      <c r="F22" s="93" t="s">
        <v>19</v>
      </c>
      <c r="G22" s="50" t="s">
        <v>20</v>
      </c>
      <c r="H22" s="49" t="s">
        <v>21</v>
      </c>
      <c r="I22" s="94" t="s">
        <v>22</v>
      </c>
      <c r="J22" s="88" t="s">
        <v>23</v>
      </c>
      <c r="K22" s="89" t="s">
        <v>24</v>
      </c>
    </row>
    <row r="23" spans="1:256" x14ac:dyDescent="0.2">
      <c r="B23" s="49" t="s">
        <v>25</v>
      </c>
      <c r="C23" s="92"/>
      <c r="D23" s="93"/>
      <c r="E23" s="93"/>
      <c r="F23" s="93"/>
      <c r="G23" s="50"/>
      <c r="H23" s="50" t="s">
        <v>26</v>
      </c>
      <c r="I23" s="94"/>
      <c r="J23" s="88"/>
      <c r="K23" s="90"/>
    </row>
    <row r="24" spans="1:256" x14ac:dyDescent="0.2">
      <c r="B24" s="52" t="s">
        <v>27</v>
      </c>
      <c r="C24" s="53"/>
      <c r="D24" s="54"/>
      <c r="E24" s="55"/>
      <c r="F24" s="56">
        <f>SUM(F59:F298)</f>
        <v>10000000.000000002</v>
      </c>
      <c r="G24" s="56">
        <f>SUM(G59:G298)</f>
        <v>10000000.000000011</v>
      </c>
      <c r="H24" s="56">
        <f>SUM(H59:H298)</f>
        <v>3702229.2242604303</v>
      </c>
      <c r="I24" s="56" t="e">
        <f>SUM(#REF!)</f>
        <v>#REF!</v>
      </c>
      <c r="J24" s="56">
        <f>SUM(J25:J264)</f>
        <v>0</v>
      </c>
      <c r="K24" s="56">
        <f>G24+H24+J24</f>
        <v>13702229.224260442</v>
      </c>
    </row>
    <row r="25" spans="1:256" hidden="1" x14ac:dyDescent="0.2">
      <c r="A25"/>
      <c r="B25" s="57" t="s">
        <v>28</v>
      </c>
      <c r="C25" s="58">
        <f>G18</f>
        <v>7.1800000000000003E-2</v>
      </c>
      <c r="D25" s="59">
        <v>11</v>
      </c>
      <c r="E25" s="60">
        <f>F25</f>
        <v>0</v>
      </c>
      <c r="F25" s="61"/>
      <c r="G25" s="62"/>
      <c r="H25" s="63">
        <f t="shared" ref="H25:H88" si="0">C25*D25*E25/360</f>
        <v>0</v>
      </c>
      <c r="I25" s="63"/>
      <c r="J25" s="64"/>
      <c r="K25" s="64"/>
      <c r="M25" s="43"/>
    </row>
    <row r="26" spans="1:256" hidden="1" x14ac:dyDescent="0.2">
      <c r="A26"/>
      <c r="B26" s="57"/>
      <c r="C26" s="58">
        <f>G18</f>
        <v>7.1800000000000003E-2</v>
      </c>
      <c r="D26" s="65">
        <v>0</v>
      </c>
      <c r="E26" s="60">
        <f t="shared" ref="E26:E89" si="1">E25+F26-G25</f>
        <v>0</v>
      </c>
      <c r="F26" s="61"/>
      <c r="G26" s="62"/>
      <c r="H26" s="63">
        <f t="shared" si="0"/>
        <v>0</v>
      </c>
      <c r="I26" s="63"/>
      <c r="J26" s="64"/>
      <c r="K26" s="66"/>
      <c r="M26" s="43"/>
    </row>
    <row r="27" spans="1:256" hidden="1" x14ac:dyDescent="0.2">
      <c r="A27"/>
      <c r="B27" s="67" t="s">
        <v>29</v>
      </c>
      <c r="C27" s="68">
        <f>G18</f>
        <v>7.1800000000000003E-2</v>
      </c>
      <c r="D27" s="69">
        <v>30</v>
      </c>
      <c r="E27" s="60">
        <f t="shared" si="1"/>
        <v>0</v>
      </c>
      <c r="F27" s="61"/>
      <c r="G27" s="62"/>
      <c r="H27" s="61">
        <f t="shared" si="0"/>
        <v>0</v>
      </c>
      <c r="I27" s="61">
        <f>SUM(H25:H26)</f>
        <v>0</v>
      </c>
      <c r="J27" s="70"/>
      <c r="K27" s="71"/>
      <c r="M27" s="43"/>
    </row>
    <row r="28" spans="1:256" hidden="1" x14ac:dyDescent="0.2">
      <c r="A28"/>
      <c r="B28" s="67"/>
      <c r="C28" s="68">
        <f>C27</f>
        <v>7.1800000000000003E-2</v>
      </c>
      <c r="D28" s="69">
        <v>0</v>
      </c>
      <c r="E28" s="60">
        <f t="shared" si="1"/>
        <v>0</v>
      </c>
      <c r="F28" s="61"/>
      <c r="G28" s="62"/>
      <c r="H28" s="61">
        <f t="shared" si="0"/>
        <v>0</v>
      </c>
      <c r="I28" s="61"/>
      <c r="J28" s="70"/>
      <c r="K28" s="71"/>
      <c r="M28" s="43"/>
    </row>
    <row r="29" spans="1:256" hidden="1" x14ac:dyDescent="0.2">
      <c r="A29"/>
      <c r="B29" s="67" t="s">
        <v>30</v>
      </c>
      <c r="C29" s="72">
        <f t="shared" ref="C29:C49" si="2">C28</f>
        <v>7.1800000000000003E-2</v>
      </c>
      <c r="D29" s="73">
        <v>4</v>
      </c>
      <c r="E29" s="60">
        <f t="shared" si="1"/>
        <v>0</v>
      </c>
      <c r="F29" s="61"/>
      <c r="G29" s="62"/>
      <c r="H29" s="61">
        <f t="shared" si="0"/>
        <v>0</v>
      </c>
      <c r="I29" s="61"/>
      <c r="J29" s="70"/>
      <c r="K29" s="71"/>
      <c r="M29" s="43"/>
    </row>
    <row r="30" spans="1:256" hidden="1" x14ac:dyDescent="0.2">
      <c r="A30"/>
      <c r="B30" s="67"/>
      <c r="C30" s="72">
        <f t="shared" si="2"/>
        <v>7.1800000000000003E-2</v>
      </c>
      <c r="D30" s="69">
        <v>0</v>
      </c>
      <c r="E30" s="60">
        <f t="shared" si="1"/>
        <v>0</v>
      </c>
      <c r="F30" s="61"/>
      <c r="G30" s="62"/>
      <c r="H30" s="61">
        <f t="shared" si="0"/>
        <v>0</v>
      </c>
      <c r="I30" s="61"/>
      <c r="J30" s="70"/>
      <c r="K30" s="71"/>
      <c r="M30" s="43"/>
    </row>
    <row r="31" spans="1:256" hidden="1" x14ac:dyDescent="0.2">
      <c r="A31"/>
      <c r="B31" s="67" t="s">
        <v>31</v>
      </c>
      <c r="C31" s="72">
        <f t="shared" si="2"/>
        <v>7.1800000000000003E-2</v>
      </c>
      <c r="D31" s="69">
        <v>31</v>
      </c>
      <c r="E31" s="60">
        <f t="shared" si="1"/>
        <v>0</v>
      </c>
      <c r="F31" s="61"/>
      <c r="G31" s="62"/>
      <c r="H31" s="61">
        <f t="shared" si="0"/>
        <v>0</v>
      </c>
      <c r="I31" s="61"/>
      <c r="J31" s="70"/>
      <c r="K31" s="70"/>
      <c r="M31" s="43"/>
    </row>
    <row r="32" spans="1:256" hidden="1" x14ac:dyDescent="0.2">
      <c r="A32"/>
      <c r="B32" s="67"/>
      <c r="C32" s="72">
        <f t="shared" si="2"/>
        <v>7.1800000000000003E-2</v>
      </c>
      <c r="D32" s="69">
        <v>0</v>
      </c>
      <c r="E32" s="60">
        <f t="shared" si="1"/>
        <v>0</v>
      </c>
      <c r="F32" s="61"/>
      <c r="G32" s="62"/>
      <c r="H32" s="61">
        <f t="shared" si="0"/>
        <v>0</v>
      </c>
      <c r="I32" s="61"/>
      <c r="J32" s="70"/>
      <c r="K32" s="70"/>
      <c r="M32" s="43"/>
    </row>
    <row r="33" spans="1:13" hidden="1" x14ac:dyDescent="0.2">
      <c r="A33">
        <v>1</v>
      </c>
      <c r="B33" s="67" t="s">
        <v>32</v>
      </c>
      <c r="C33" s="72">
        <f t="shared" si="2"/>
        <v>7.1800000000000003E-2</v>
      </c>
      <c r="D33" s="69">
        <v>30</v>
      </c>
      <c r="E33" s="60">
        <f t="shared" si="1"/>
        <v>0</v>
      </c>
      <c r="F33" s="61"/>
      <c r="G33" s="62"/>
      <c r="H33" s="61">
        <f t="shared" si="0"/>
        <v>0</v>
      </c>
      <c r="I33" s="61">
        <f>SUM(H27:H32)</f>
        <v>0</v>
      </c>
      <c r="J33" s="70"/>
      <c r="K33" s="71">
        <f>SUM(G33:G54)</f>
        <v>0</v>
      </c>
      <c r="M33" s="43"/>
    </row>
    <row r="34" spans="1:13" hidden="1" x14ac:dyDescent="0.2">
      <c r="A34"/>
      <c r="B34" s="67"/>
      <c r="C34" s="72">
        <f t="shared" si="2"/>
        <v>7.1800000000000003E-2</v>
      </c>
      <c r="D34" s="69">
        <v>0</v>
      </c>
      <c r="E34" s="60">
        <f t="shared" si="1"/>
        <v>0</v>
      </c>
      <c r="F34" s="61"/>
      <c r="G34" s="62"/>
      <c r="H34" s="61">
        <f t="shared" si="0"/>
        <v>0</v>
      </c>
      <c r="I34" s="61"/>
      <c r="J34" s="70"/>
      <c r="K34" s="71"/>
      <c r="M34" s="43"/>
    </row>
    <row r="35" spans="1:13" hidden="1" x14ac:dyDescent="0.2">
      <c r="A35"/>
      <c r="B35" s="67" t="s">
        <v>33</v>
      </c>
      <c r="C35" s="72">
        <f t="shared" si="2"/>
        <v>7.1800000000000003E-2</v>
      </c>
      <c r="D35" s="69">
        <v>31</v>
      </c>
      <c r="E35" s="60">
        <f t="shared" si="1"/>
        <v>0</v>
      </c>
      <c r="F35" s="61"/>
      <c r="G35" s="62"/>
      <c r="H35" s="61">
        <f t="shared" si="0"/>
        <v>0</v>
      </c>
      <c r="I35" s="61"/>
      <c r="J35" s="70"/>
      <c r="K35" s="71"/>
      <c r="M35" s="43"/>
    </row>
    <row r="36" spans="1:13" hidden="1" x14ac:dyDescent="0.2">
      <c r="A36"/>
      <c r="B36" s="67"/>
      <c r="C36" s="72">
        <f t="shared" si="2"/>
        <v>7.1800000000000003E-2</v>
      </c>
      <c r="D36" s="69">
        <v>0</v>
      </c>
      <c r="E36" s="60">
        <f t="shared" si="1"/>
        <v>0</v>
      </c>
      <c r="F36" s="61"/>
      <c r="G36" s="62"/>
      <c r="H36" s="61">
        <f t="shared" si="0"/>
        <v>0</v>
      </c>
      <c r="I36" s="61"/>
      <c r="J36" s="70"/>
      <c r="K36" s="70"/>
      <c r="M36" s="43"/>
    </row>
    <row r="37" spans="1:13" hidden="1" x14ac:dyDescent="0.2">
      <c r="A37"/>
      <c r="B37" s="67" t="s">
        <v>34</v>
      </c>
      <c r="C37" s="72">
        <f t="shared" si="2"/>
        <v>7.1800000000000003E-2</v>
      </c>
      <c r="D37" s="69">
        <v>30</v>
      </c>
      <c r="E37" s="60">
        <f t="shared" si="1"/>
        <v>0</v>
      </c>
      <c r="F37" s="61"/>
      <c r="G37" s="62"/>
      <c r="H37" s="61">
        <f t="shared" si="0"/>
        <v>0</v>
      </c>
      <c r="I37" s="61"/>
      <c r="J37" s="70"/>
      <c r="K37" s="70"/>
      <c r="M37" s="43"/>
    </row>
    <row r="38" spans="1:13" hidden="1" x14ac:dyDescent="0.2">
      <c r="A38"/>
      <c r="B38" s="67"/>
      <c r="C38" s="72">
        <f t="shared" si="2"/>
        <v>7.1800000000000003E-2</v>
      </c>
      <c r="D38" s="69">
        <v>0</v>
      </c>
      <c r="E38" s="60">
        <f t="shared" si="1"/>
        <v>0</v>
      </c>
      <c r="F38" s="61"/>
      <c r="G38" s="62"/>
      <c r="H38" s="61">
        <f t="shared" si="0"/>
        <v>0</v>
      </c>
      <c r="I38" s="61"/>
      <c r="J38" s="70"/>
      <c r="K38" s="70"/>
      <c r="M38" s="43"/>
    </row>
    <row r="39" spans="1:13" hidden="1" x14ac:dyDescent="0.2">
      <c r="A39"/>
      <c r="B39" s="67" t="s">
        <v>35</v>
      </c>
      <c r="C39" s="72">
        <f t="shared" si="2"/>
        <v>7.1800000000000003E-2</v>
      </c>
      <c r="D39" s="69">
        <v>13</v>
      </c>
      <c r="E39" s="60">
        <f t="shared" si="1"/>
        <v>0</v>
      </c>
      <c r="F39" s="61"/>
      <c r="G39" s="62"/>
      <c r="H39" s="61">
        <f t="shared" si="0"/>
        <v>0</v>
      </c>
      <c r="I39" s="61">
        <f>SUM(H33:H38)</f>
        <v>0</v>
      </c>
      <c r="J39" s="70"/>
      <c r="K39" s="70"/>
      <c r="M39" s="43"/>
    </row>
    <row r="40" spans="1:13" hidden="1" x14ac:dyDescent="0.2">
      <c r="A40"/>
      <c r="B40" s="67"/>
      <c r="C40" s="72">
        <f t="shared" si="2"/>
        <v>7.1800000000000003E-2</v>
      </c>
      <c r="D40" s="69">
        <v>0</v>
      </c>
      <c r="E40" s="60">
        <f t="shared" si="1"/>
        <v>0</v>
      </c>
      <c r="F40" s="61"/>
      <c r="G40" s="62"/>
      <c r="H40" s="61">
        <f t="shared" si="0"/>
        <v>0</v>
      </c>
      <c r="I40" s="61"/>
      <c r="J40" s="70"/>
      <c r="K40" s="70"/>
      <c r="M40" s="43"/>
    </row>
    <row r="41" spans="1:13" hidden="1" x14ac:dyDescent="0.2">
      <c r="A41">
        <v>1</v>
      </c>
      <c r="B41" s="67" t="s">
        <v>36</v>
      </c>
      <c r="C41" s="72">
        <f t="shared" si="2"/>
        <v>7.1800000000000003E-2</v>
      </c>
      <c r="D41" s="69">
        <v>5</v>
      </c>
      <c r="E41" s="60">
        <f t="shared" si="1"/>
        <v>0</v>
      </c>
      <c r="F41" s="61"/>
      <c r="G41" s="62"/>
      <c r="H41" s="61">
        <f t="shared" si="0"/>
        <v>0</v>
      </c>
      <c r="I41" s="61"/>
      <c r="J41" s="70"/>
      <c r="K41" s="70"/>
      <c r="M41" s="43"/>
    </row>
    <row r="42" spans="1:13" hidden="1" x14ac:dyDescent="0.2">
      <c r="A42"/>
      <c r="B42" s="67"/>
      <c r="C42" s="72">
        <f t="shared" si="2"/>
        <v>7.1800000000000003E-2</v>
      </c>
      <c r="D42" s="69">
        <v>0</v>
      </c>
      <c r="E42" s="60">
        <f t="shared" si="1"/>
        <v>0</v>
      </c>
      <c r="F42" s="61"/>
      <c r="G42" s="62"/>
      <c r="H42" s="61">
        <f t="shared" si="0"/>
        <v>0</v>
      </c>
      <c r="I42" s="61"/>
      <c r="J42" s="70"/>
      <c r="K42" s="70">
        <f>SUM(G41:G50)</f>
        <v>0</v>
      </c>
      <c r="M42" s="43"/>
    </row>
    <row r="43" spans="1:13" hidden="1" x14ac:dyDescent="0.2">
      <c r="A43"/>
      <c r="B43" s="67" t="s">
        <v>37</v>
      </c>
      <c r="C43" s="72">
        <f t="shared" si="2"/>
        <v>7.1800000000000003E-2</v>
      </c>
      <c r="D43" s="69">
        <v>24</v>
      </c>
      <c r="E43" s="60">
        <f t="shared" si="1"/>
        <v>0</v>
      </c>
      <c r="F43" s="61"/>
      <c r="G43" s="62"/>
      <c r="H43" s="61">
        <f t="shared" si="0"/>
        <v>0</v>
      </c>
      <c r="I43" s="61"/>
      <c r="J43" s="70"/>
      <c r="K43" s="70"/>
      <c r="M43" s="43"/>
    </row>
    <row r="44" spans="1:13" hidden="1" x14ac:dyDescent="0.2">
      <c r="A44"/>
      <c r="B44" s="67"/>
      <c r="C44" s="72">
        <f t="shared" si="2"/>
        <v>7.1800000000000003E-2</v>
      </c>
      <c r="D44" s="69">
        <v>0</v>
      </c>
      <c r="E44" s="60">
        <f t="shared" si="1"/>
        <v>0</v>
      </c>
      <c r="F44" s="61"/>
      <c r="G44" s="62"/>
      <c r="H44" s="61">
        <f t="shared" si="0"/>
        <v>0</v>
      </c>
      <c r="I44" s="61"/>
      <c r="J44" s="70"/>
      <c r="K44" s="70"/>
      <c r="M44" s="43"/>
    </row>
    <row r="45" spans="1:13" hidden="1" x14ac:dyDescent="0.2">
      <c r="A45"/>
      <c r="B45" s="67" t="s">
        <v>38</v>
      </c>
      <c r="C45" s="72">
        <f t="shared" si="2"/>
        <v>7.1800000000000003E-2</v>
      </c>
      <c r="D45" s="69">
        <v>31</v>
      </c>
      <c r="E45" s="60">
        <f t="shared" si="1"/>
        <v>0</v>
      </c>
      <c r="F45" s="61"/>
      <c r="G45" s="62"/>
      <c r="H45" s="61">
        <f t="shared" si="0"/>
        <v>0</v>
      </c>
      <c r="I45" s="61">
        <f>SUM(H39:H44)</f>
        <v>0</v>
      </c>
      <c r="J45" s="70"/>
      <c r="K45" s="70"/>
      <c r="M45" s="43"/>
    </row>
    <row r="46" spans="1:13" hidden="1" x14ac:dyDescent="0.2">
      <c r="A46"/>
      <c r="B46" s="67"/>
      <c r="C46" s="72">
        <f t="shared" si="2"/>
        <v>7.1800000000000003E-2</v>
      </c>
      <c r="D46" s="69">
        <v>0</v>
      </c>
      <c r="E46" s="60">
        <f t="shared" si="1"/>
        <v>0</v>
      </c>
      <c r="F46" s="61"/>
      <c r="G46" s="62"/>
      <c r="H46" s="61">
        <f t="shared" si="0"/>
        <v>0</v>
      </c>
      <c r="I46" s="61"/>
      <c r="J46" s="70"/>
      <c r="K46" s="70"/>
      <c r="M46" s="43"/>
    </row>
    <row r="47" spans="1:13" hidden="1" x14ac:dyDescent="0.2">
      <c r="A47">
        <v>1</v>
      </c>
      <c r="B47" s="67" t="s">
        <v>39</v>
      </c>
      <c r="C47" s="72">
        <f t="shared" si="2"/>
        <v>7.1800000000000003E-2</v>
      </c>
      <c r="D47" s="69">
        <v>2</v>
      </c>
      <c r="E47" s="60">
        <f t="shared" si="1"/>
        <v>0</v>
      </c>
      <c r="F47" s="61"/>
      <c r="G47" s="62"/>
      <c r="H47" s="61">
        <f t="shared" si="0"/>
        <v>0</v>
      </c>
      <c r="I47" s="61"/>
      <c r="J47" s="70"/>
      <c r="K47" s="70">
        <f>SUM(G47:G50)</f>
        <v>0</v>
      </c>
      <c r="M47" s="43"/>
    </row>
    <row r="48" spans="1:13" hidden="1" x14ac:dyDescent="0.2">
      <c r="A48"/>
      <c r="B48" s="67"/>
      <c r="C48" s="72">
        <f t="shared" si="2"/>
        <v>7.1800000000000003E-2</v>
      </c>
      <c r="D48" s="69">
        <v>0</v>
      </c>
      <c r="E48" s="60">
        <f t="shared" si="1"/>
        <v>0</v>
      </c>
      <c r="F48" s="61"/>
      <c r="G48" s="62"/>
      <c r="H48" s="61">
        <f t="shared" si="0"/>
        <v>0</v>
      </c>
      <c r="I48" s="61"/>
      <c r="J48" s="70"/>
      <c r="K48" s="70">
        <f>SUM(H47:H50)</f>
        <v>0</v>
      </c>
      <c r="M48" s="43"/>
    </row>
    <row r="49" spans="1:13" hidden="1" x14ac:dyDescent="0.2">
      <c r="A49">
        <v>1</v>
      </c>
      <c r="B49" s="57" t="s">
        <v>40</v>
      </c>
      <c r="C49" s="58">
        <f t="shared" si="2"/>
        <v>7.1800000000000003E-2</v>
      </c>
      <c r="D49" s="59">
        <v>26</v>
      </c>
      <c r="E49" s="60">
        <f t="shared" si="1"/>
        <v>0</v>
      </c>
      <c r="F49" s="61"/>
      <c r="G49" s="62"/>
      <c r="H49" s="63">
        <f t="shared" si="0"/>
        <v>0</v>
      </c>
      <c r="I49" s="63"/>
      <c r="J49" s="64"/>
      <c r="K49" s="64"/>
      <c r="L49" s="51">
        <f>SUM(G27:G49)</f>
        <v>0</v>
      </c>
      <c r="M49" s="51">
        <f>SUM(H27:H49)</f>
        <v>0</v>
      </c>
    </row>
    <row r="50" spans="1:13" hidden="1" x14ac:dyDescent="0.2">
      <c r="A50"/>
      <c r="B50" s="57"/>
      <c r="C50" s="58">
        <f>C25</f>
        <v>7.1800000000000003E-2</v>
      </c>
      <c r="D50" s="65">
        <v>0</v>
      </c>
      <c r="E50" s="60">
        <f t="shared" si="1"/>
        <v>0</v>
      </c>
      <c r="F50" s="61"/>
      <c r="G50" s="62"/>
      <c r="H50" s="63">
        <f t="shared" si="0"/>
        <v>0</v>
      </c>
      <c r="I50" s="63"/>
      <c r="J50" s="64"/>
      <c r="K50" s="66">
        <f>SUM(K47:K49)</f>
        <v>0</v>
      </c>
      <c r="M50" s="43"/>
    </row>
    <row r="51" spans="1:13" hidden="1" x14ac:dyDescent="0.2">
      <c r="A51"/>
      <c r="B51" s="67" t="s">
        <v>29</v>
      </c>
      <c r="C51" s="72">
        <f t="shared" ref="C51:C73" si="3">C50</f>
        <v>7.1800000000000003E-2</v>
      </c>
      <c r="D51" s="69">
        <v>8</v>
      </c>
      <c r="E51" s="60">
        <f t="shared" si="1"/>
        <v>0</v>
      </c>
      <c r="F51" s="61"/>
      <c r="G51" s="60"/>
      <c r="H51" s="61">
        <f t="shared" si="0"/>
        <v>0</v>
      </c>
      <c r="I51" s="61">
        <f>SUM(H45:H50)</f>
        <v>0</v>
      </c>
      <c r="J51" s="70"/>
      <c r="K51" s="71">
        <f>SUM(G51:G74)</f>
        <v>0</v>
      </c>
      <c r="M51" s="43"/>
    </row>
    <row r="52" spans="1:13" hidden="1" x14ac:dyDescent="0.2">
      <c r="A52"/>
      <c r="B52" s="67"/>
      <c r="C52" s="72">
        <f t="shared" si="3"/>
        <v>7.1800000000000003E-2</v>
      </c>
      <c r="D52" s="69">
        <v>0</v>
      </c>
      <c r="E52" s="60">
        <f t="shared" si="1"/>
        <v>0</v>
      </c>
      <c r="F52" s="61"/>
      <c r="G52" s="60"/>
      <c r="H52" s="61">
        <f t="shared" si="0"/>
        <v>0</v>
      </c>
      <c r="I52" s="61"/>
      <c r="J52" s="70"/>
      <c r="K52" s="71"/>
      <c r="M52" s="43"/>
    </row>
    <row r="53" spans="1:13" hidden="1" x14ac:dyDescent="0.2">
      <c r="A53"/>
      <c r="B53" s="67" t="s">
        <v>30</v>
      </c>
      <c r="C53" s="72">
        <f t="shared" si="3"/>
        <v>7.1800000000000003E-2</v>
      </c>
      <c r="D53" s="73">
        <v>8</v>
      </c>
      <c r="E53" s="60">
        <f t="shared" si="1"/>
        <v>0</v>
      </c>
      <c r="F53" s="61"/>
      <c r="G53" s="62"/>
      <c r="H53" s="61">
        <f t="shared" si="0"/>
        <v>0</v>
      </c>
      <c r="I53" s="61"/>
      <c r="J53" s="70"/>
      <c r="K53" s="71"/>
      <c r="M53" s="43"/>
    </row>
    <row r="54" spans="1:13" hidden="1" x14ac:dyDescent="0.2">
      <c r="A54"/>
      <c r="B54" s="67"/>
      <c r="C54" s="72">
        <f t="shared" si="3"/>
        <v>7.1800000000000003E-2</v>
      </c>
      <c r="D54" s="69">
        <v>0</v>
      </c>
      <c r="E54" s="60">
        <f t="shared" si="1"/>
        <v>0</v>
      </c>
      <c r="F54" s="61"/>
      <c r="G54" s="62"/>
      <c r="H54" s="61">
        <f t="shared" si="0"/>
        <v>0</v>
      </c>
      <c r="I54" s="61"/>
      <c r="J54" s="70"/>
      <c r="K54" s="70">
        <f>J53</f>
        <v>0</v>
      </c>
      <c r="M54" s="43"/>
    </row>
    <row r="55" spans="1:13" hidden="1" x14ac:dyDescent="0.2">
      <c r="A55"/>
      <c r="B55" s="67" t="s">
        <v>31</v>
      </c>
      <c r="C55" s="72">
        <f t="shared" si="3"/>
        <v>7.1800000000000003E-2</v>
      </c>
      <c r="D55" s="69">
        <v>31</v>
      </c>
      <c r="E55" s="60">
        <f t="shared" si="1"/>
        <v>0</v>
      </c>
      <c r="F55" s="61"/>
      <c r="G55" s="62"/>
      <c r="H55" s="61">
        <f t="shared" si="0"/>
        <v>0</v>
      </c>
      <c r="I55" s="61"/>
      <c r="J55" s="70"/>
      <c r="K55" s="70"/>
      <c r="M55" s="43"/>
    </row>
    <row r="56" spans="1:13" hidden="1" x14ac:dyDescent="0.2">
      <c r="A56"/>
      <c r="B56" s="67"/>
      <c r="C56" s="72">
        <f t="shared" si="3"/>
        <v>7.1800000000000003E-2</v>
      </c>
      <c r="D56" s="69">
        <v>0</v>
      </c>
      <c r="E56" s="60">
        <f t="shared" si="1"/>
        <v>0</v>
      </c>
      <c r="F56" s="61"/>
      <c r="G56" s="62"/>
      <c r="H56" s="61">
        <f t="shared" si="0"/>
        <v>0</v>
      </c>
      <c r="I56" s="61"/>
      <c r="J56" s="70"/>
      <c r="K56" s="70"/>
      <c r="M56" s="43"/>
    </row>
    <row r="57" spans="1:13" hidden="1" x14ac:dyDescent="0.2">
      <c r="A57"/>
      <c r="B57" s="67" t="s">
        <v>32</v>
      </c>
      <c r="C57" s="72">
        <f t="shared" si="3"/>
        <v>7.1800000000000003E-2</v>
      </c>
      <c r="D57" s="69">
        <v>30</v>
      </c>
      <c r="E57" s="60">
        <f t="shared" si="1"/>
        <v>0</v>
      </c>
      <c r="F57" s="61"/>
      <c r="G57" s="62"/>
      <c r="H57" s="61">
        <f t="shared" si="0"/>
        <v>0</v>
      </c>
      <c r="I57" s="61">
        <f>SUM(H51:H56)</f>
        <v>0</v>
      </c>
      <c r="J57" s="70"/>
      <c r="K57" s="70"/>
      <c r="M57" s="43"/>
    </row>
    <row r="58" spans="1:13" hidden="1" x14ac:dyDescent="0.2">
      <c r="A58"/>
      <c r="B58" s="67"/>
      <c r="C58" s="72">
        <f t="shared" si="3"/>
        <v>7.1800000000000003E-2</v>
      </c>
      <c r="D58" s="69">
        <v>0</v>
      </c>
      <c r="E58" s="60">
        <f t="shared" si="1"/>
        <v>0</v>
      </c>
      <c r="F58" s="61"/>
      <c r="G58" s="62"/>
      <c r="H58" s="61">
        <f t="shared" si="0"/>
        <v>0</v>
      </c>
      <c r="I58" s="61"/>
      <c r="J58" s="70"/>
      <c r="K58" s="70"/>
      <c r="M58" s="43"/>
    </row>
    <row r="59" spans="1:13" x14ac:dyDescent="0.2">
      <c r="A59">
        <v>1</v>
      </c>
      <c r="B59" s="67" t="s">
        <v>33</v>
      </c>
      <c r="C59" s="72">
        <f t="shared" si="3"/>
        <v>7.1800000000000003E-2</v>
      </c>
      <c r="D59" s="69">
        <v>16</v>
      </c>
      <c r="E59" s="60">
        <f t="shared" si="1"/>
        <v>416666.66</v>
      </c>
      <c r="F59" s="61">
        <v>416666.66</v>
      </c>
      <c r="G59" s="62"/>
      <c r="H59" s="61">
        <f t="shared" si="0"/>
        <v>1329.6296083555555</v>
      </c>
      <c r="I59" s="61"/>
      <c r="J59" s="70"/>
      <c r="K59" s="70">
        <f>SUM(G59:G74)</f>
        <v>0</v>
      </c>
      <c r="M59" s="43"/>
    </row>
    <row r="60" spans="1:13" x14ac:dyDescent="0.2">
      <c r="A60"/>
      <c r="B60" s="67"/>
      <c r="C60" s="72">
        <f t="shared" si="3"/>
        <v>7.1800000000000003E-2</v>
      </c>
      <c r="D60" s="69">
        <v>0</v>
      </c>
      <c r="E60" s="60">
        <f t="shared" si="1"/>
        <v>416666.66</v>
      </c>
      <c r="F60" s="61"/>
      <c r="G60" s="62"/>
      <c r="H60" s="61">
        <f t="shared" si="0"/>
        <v>0</v>
      </c>
      <c r="I60" s="61"/>
      <c r="J60" s="70"/>
      <c r="K60" s="70">
        <f>SUM(H59:H74)</f>
        <v>90331.711517655553</v>
      </c>
      <c r="M60" s="43"/>
    </row>
    <row r="61" spans="1:13" x14ac:dyDescent="0.2">
      <c r="A61">
        <v>2</v>
      </c>
      <c r="B61" s="67" t="s">
        <v>34</v>
      </c>
      <c r="C61" s="72">
        <f t="shared" si="3"/>
        <v>7.1800000000000003E-2</v>
      </c>
      <c r="D61" s="69">
        <v>30</v>
      </c>
      <c r="E61" s="60">
        <f t="shared" si="1"/>
        <v>833333.32</v>
      </c>
      <c r="F61" s="61">
        <v>416666.66</v>
      </c>
      <c r="G61" s="62"/>
      <c r="H61" s="61">
        <f t="shared" si="0"/>
        <v>4986.1110313333329</v>
      </c>
      <c r="I61" s="61"/>
      <c r="J61" s="70"/>
      <c r="K61" s="70"/>
      <c r="M61" s="43"/>
    </row>
    <row r="62" spans="1:13" x14ac:dyDescent="0.2">
      <c r="A62"/>
      <c r="B62" s="67"/>
      <c r="C62" s="72">
        <f t="shared" si="3"/>
        <v>7.1800000000000003E-2</v>
      </c>
      <c r="D62" s="69">
        <v>0</v>
      </c>
      <c r="E62" s="60">
        <f t="shared" si="1"/>
        <v>833333.32</v>
      </c>
      <c r="F62" s="61"/>
      <c r="G62" s="62"/>
      <c r="H62" s="61">
        <f t="shared" si="0"/>
        <v>0</v>
      </c>
      <c r="I62" s="61"/>
      <c r="J62" s="70"/>
      <c r="K62" s="70"/>
      <c r="M62" s="43"/>
    </row>
    <row r="63" spans="1:13" x14ac:dyDescent="0.2">
      <c r="A63">
        <v>3</v>
      </c>
      <c r="B63" s="67" t="s">
        <v>35</v>
      </c>
      <c r="C63" s="72">
        <f t="shared" si="3"/>
        <v>7.1800000000000003E-2</v>
      </c>
      <c r="D63" s="69">
        <v>31</v>
      </c>
      <c r="E63" s="60">
        <f t="shared" si="1"/>
        <v>1249999.98</v>
      </c>
      <c r="F63" s="61">
        <v>416666.66</v>
      </c>
      <c r="G63" s="62"/>
      <c r="H63" s="61">
        <f t="shared" si="0"/>
        <v>7728.4720985666663</v>
      </c>
      <c r="I63" s="61">
        <f>SUM(H57:H62)</f>
        <v>6315.7406396888882</v>
      </c>
      <c r="J63" s="70"/>
      <c r="K63" s="70"/>
      <c r="M63" s="43"/>
    </row>
    <row r="64" spans="1:13" x14ac:dyDescent="0.2">
      <c r="A64"/>
      <c r="B64" s="67"/>
      <c r="C64" s="72">
        <f t="shared" si="3"/>
        <v>7.1800000000000003E-2</v>
      </c>
      <c r="D64" s="69">
        <v>0</v>
      </c>
      <c r="E64" s="60">
        <f t="shared" si="1"/>
        <v>1249999.98</v>
      </c>
      <c r="F64" s="61"/>
      <c r="G64" s="62"/>
      <c r="H64" s="61">
        <f t="shared" si="0"/>
        <v>0</v>
      </c>
      <c r="I64" s="61"/>
      <c r="J64" s="70"/>
      <c r="K64" s="70"/>
      <c r="M64" s="43"/>
    </row>
    <row r="65" spans="1:13" x14ac:dyDescent="0.2">
      <c r="A65">
        <v>4</v>
      </c>
      <c r="B65" s="67" t="s">
        <v>36</v>
      </c>
      <c r="C65" s="72">
        <f t="shared" si="3"/>
        <v>7.1800000000000003E-2</v>
      </c>
      <c r="D65" s="69">
        <v>31</v>
      </c>
      <c r="E65" s="60">
        <f t="shared" si="1"/>
        <v>1666666.64</v>
      </c>
      <c r="F65" s="61">
        <v>416666.66</v>
      </c>
      <c r="G65" s="62"/>
      <c r="H65" s="61">
        <f t="shared" si="0"/>
        <v>10304.629464755555</v>
      </c>
      <c r="I65" s="61"/>
      <c r="J65" s="70"/>
      <c r="K65" s="70"/>
      <c r="M65" s="43"/>
    </row>
    <row r="66" spans="1:13" x14ac:dyDescent="0.2">
      <c r="A66"/>
      <c r="B66" s="67"/>
      <c r="C66" s="72">
        <f t="shared" si="3"/>
        <v>7.1800000000000003E-2</v>
      </c>
      <c r="D66" s="69">
        <v>0</v>
      </c>
      <c r="E66" s="60">
        <f t="shared" si="1"/>
        <v>1666666.64</v>
      </c>
      <c r="F66" s="61"/>
      <c r="G66" s="62"/>
      <c r="H66" s="61">
        <f t="shared" si="0"/>
        <v>0</v>
      </c>
      <c r="I66" s="61"/>
      <c r="J66" s="70"/>
      <c r="K66" s="70"/>
      <c r="M66" s="43"/>
    </row>
    <row r="67" spans="1:13" x14ac:dyDescent="0.2">
      <c r="A67">
        <v>5</v>
      </c>
      <c r="B67" s="67" t="s">
        <v>37</v>
      </c>
      <c r="C67" s="72">
        <f t="shared" si="3"/>
        <v>7.1800000000000003E-2</v>
      </c>
      <c r="D67" s="69">
        <v>30</v>
      </c>
      <c r="E67" s="60">
        <f t="shared" si="1"/>
        <v>2083333.2999999998</v>
      </c>
      <c r="F67" s="61">
        <v>416666.66</v>
      </c>
      <c r="G67" s="62"/>
      <c r="H67" s="61">
        <f t="shared" si="0"/>
        <v>12465.277578333331</v>
      </c>
      <c r="I67" s="61"/>
      <c r="J67" s="70"/>
      <c r="K67" s="70"/>
      <c r="M67" s="43"/>
    </row>
    <row r="68" spans="1:13" x14ac:dyDescent="0.2">
      <c r="A68"/>
      <c r="B68" s="67"/>
      <c r="C68" s="72">
        <f t="shared" si="3"/>
        <v>7.1800000000000003E-2</v>
      </c>
      <c r="D68" s="69">
        <v>0</v>
      </c>
      <c r="E68" s="60">
        <f t="shared" si="1"/>
        <v>2083333.2999999998</v>
      </c>
      <c r="F68" s="61"/>
      <c r="G68" s="62"/>
      <c r="H68" s="61">
        <f t="shared" si="0"/>
        <v>0</v>
      </c>
      <c r="I68" s="61"/>
      <c r="J68" s="70"/>
      <c r="K68" s="70"/>
      <c r="M68" s="43"/>
    </row>
    <row r="69" spans="1:13" x14ac:dyDescent="0.2">
      <c r="A69">
        <v>6</v>
      </c>
      <c r="B69" s="67" t="s">
        <v>38</v>
      </c>
      <c r="C69" s="72">
        <f t="shared" si="3"/>
        <v>7.1800000000000003E-2</v>
      </c>
      <c r="D69" s="69">
        <v>31</v>
      </c>
      <c r="E69" s="60">
        <f t="shared" si="1"/>
        <v>2499999.96</v>
      </c>
      <c r="F69" s="61">
        <v>416666.66</v>
      </c>
      <c r="G69" s="62"/>
      <c r="H69" s="61">
        <f t="shared" si="0"/>
        <v>15456.944197133333</v>
      </c>
      <c r="I69" s="61">
        <f>SUM(H63:H68)</f>
        <v>30498.37914165555</v>
      </c>
      <c r="J69" s="70"/>
      <c r="K69" s="70"/>
      <c r="M69" s="43"/>
    </row>
    <row r="70" spans="1:13" x14ac:dyDescent="0.2">
      <c r="A70"/>
      <c r="B70" s="67"/>
      <c r="C70" s="72">
        <f t="shared" si="3"/>
        <v>7.1800000000000003E-2</v>
      </c>
      <c r="D70" s="69">
        <v>0</v>
      </c>
      <c r="E70" s="60">
        <f t="shared" si="1"/>
        <v>2499999.96</v>
      </c>
      <c r="F70" s="61"/>
      <c r="G70" s="62"/>
      <c r="H70" s="61">
        <f t="shared" si="0"/>
        <v>0</v>
      </c>
      <c r="I70" s="61"/>
      <c r="J70" s="70"/>
      <c r="K70" s="70"/>
      <c r="M70" s="43"/>
    </row>
    <row r="71" spans="1:13" x14ac:dyDescent="0.2">
      <c r="A71">
        <v>7</v>
      </c>
      <c r="B71" s="67" t="s">
        <v>39</v>
      </c>
      <c r="C71" s="72">
        <f t="shared" si="3"/>
        <v>7.1800000000000003E-2</v>
      </c>
      <c r="D71" s="69">
        <v>30</v>
      </c>
      <c r="E71" s="60">
        <f t="shared" si="1"/>
        <v>2916666.62</v>
      </c>
      <c r="F71" s="61">
        <v>416666.66</v>
      </c>
      <c r="G71" s="62"/>
      <c r="H71" s="61">
        <f t="shared" si="0"/>
        <v>17451.388609666668</v>
      </c>
      <c r="I71" s="61"/>
      <c r="J71" s="70"/>
      <c r="K71" s="70"/>
      <c r="M71" s="43"/>
    </row>
    <row r="72" spans="1:13" x14ac:dyDescent="0.2">
      <c r="A72"/>
      <c r="B72" s="67"/>
      <c r="C72" s="72">
        <f t="shared" si="3"/>
        <v>7.1800000000000003E-2</v>
      </c>
      <c r="D72" s="69">
        <v>0</v>
      </c>
      <c r="E72" s="60">
        <f t="shared" si="1"/>
        <v>2916666.62</v>
      </c>
      <c r="F72" s="61"/>
      <c r="G72" s="62"/>
      <c r="H72" s="61">
        <f t="shared" si="0"/>
        <v>0</v>
      </c>
      <c r="I72" s="61"/>
      <c r="J72" s="70"/>
      <c r="K72" s="70"/>
      <c r="M72" s="43"/>
    </row>
    <row r="73" spans="1:13" x14ac:dyDescent="0.2">
      <c r="A73">
        <v>8</v>
      </c>
      <c r="B73" s="57" t="s">
        <v>41</v>
      </c>
      <c r="C73" s="58">
        <f t="shared" si="3"/>
        <v>7.1800000000000003E-2</v>
      </c>
      <c r="D73" s="59">
        <v>31</v>
      </c>
      <c r="E73" s="60">
        <f t="shared" si="1"/>
        <v>3333333.2800000003</v>
      </c>
      <c r="F73" s="61">
        <v>416666.66</v>
      </c>
      <c r="G73" s="62"/>
      <c r="H73" s="63">
        <f t="shared" si="0"/>
        <v>20609.258929511114</v>
      </c>
      <c r="I73" s="63"/>
      <c r="J73" s="64"/>
      <c r="K73" s="64"/>
      <c r="L73" s="51">
        <f>SUM(G51:G73)</f>
        <v>0</v>
      </c>
      <c r="M73" s="43">
        <f>SUM(H51:H73)</f>
        <v>90331.711517655553</v>
      </c>
    </row>
    <row r="74" spans="1:13" x14ac:dyDescent="0.2">
      <c r="A74"/>
      <c r="B74" s="57"/>
      <c r="C74" s="58">
        <f>C49</f>
        <v>7.1800000000000003E-2</v>
      </c>
      <c r="D74" s="65">
        <v>0</v>
      </c>
      <c r="E74" s="60">
        <f t="shared" si="1"/>
        <v>3333333.2800000003</v>
      </c>
      <c r="F74" s="61"/>
      <c r="G74" s="62"/>
      <c r="H74" s="63">
        <f t="shared" si="0"/>
        <v>0</v>
      </c>
      <c r="I74" s="63"/>
      <c r="J74" s="64"/>
      <c r="K74" s="66">
        <f>SUM(K51:K73)</f>
        <v>90331.711517655553</v>
      </c>
      <c r="M74" s="43"/>
    </row>
    <row r="75" spans="1:13" x14ac:dyDescent="0.2">
      <c r="A75">
        <v>9</v>
      </c>
      <c r="B75" s="67" t="s">
        <v>29</v>
      </c>
      <c r="C75" s="72">
        <f t="shared" ref="C75:C97" si="4">C74</f>
        <v>7.1800000000000003E-2</v>
      </c>
      <c r="D75" s="69">
        <v>31</v>
      </c>
      <c r="E75" s="60">
        <f t="shared" si="1"/>
        <v>3749999.9400000004</v>
      </c>
      <c r="F75" s="61">
        <v>416666.66</v>
      </c>
      <c r="G75" s="74"/>
      <c r="H75" s="61">
        <f t="shared" si="0"/>
        <v>23185.416295700004</v>
      </c>
      <c r="I75" s="61">
        <f>SUM(H69:H74)</f>
        <v>53517.591736311108</v>
      </c>
      <c r="J75" s="70"/>
      <c r="K75" s="71">
        <f>SUM(G75:G98)</f>
        <v>0</v>
      </c>
      <c r="M75" s="43"/>
    </row>
    <row r="76" spans="1:13" x14ac:dyDescent="0.2">
      <c r="A76"/>
      <c r="B76" s="67"/>
      <c r="C76" s="72">
        <f t="shared" si="4"/>
        <v>7.1800000000000003E-2</v>
      </c>
      <c r="D76" s="69">
        <v>0</v>
      </c>
      <c r="E76" s="60">
        <f t="shared" si="1"/>
        <v>3749999.9400000004</v>
      </c>
      <c r="F76" s="61"/>
      <c r="G76" s="62"/>
      <c r="H76" s="61">
        <f t="shared" si="0"/>
        <v>0</v>
      </c>
      <c r="I76" s="61"/>
      <c r="J76" s="70"/>
      <c r="K76" s="71">
        <f>SUM(H75:H98)</f>
        <v>440606.01146882231</v>
      </c>
      <c r="M76" s="43"/>
    </row>
    <row r="77" spans="1:13" x14ac:dyDescent="0.2">
      <c r="A77">
        <v>10</v>
      </c>
      <c r="B77" s="67" t="s">
        <v>30</v>
      </c>
      <c r="C77" s="72">
        <f t="shared" si="4"/>
        <v>7.1800000000000003E-2</v>
      </c>
      <c r="D77" s="73">
        <v>28</v>
      </c>
      <c r="E77" s="60">
        <f t="shared" si="1"/>
        <v>4166666.6000000006</v>
      </c>
      <c r="F77" s="61">
        <v>416666.66</v>
      </c>
      <c r="G77" s="62"/>
      <c r="H77" s="61">
        <f t="shared" si="0"/>
        <v>23268.518146222228</v>
      </c>
      <c r="I77" s="61"/>
      <c r="J77" s="70"/>
      <c r="K77" s="71">
        <f>SUM(J75:J204)</f>
        <v>0</v>
      </c>
      <c r="M77" s="43"/>
    </row>
    <row r="78" spans="1:13" x14ac:dyDescent="0.2">
      <c r="A78"/>
      <c r="B78" s="67"/>
      <c r="C78" s="72">
        <f t="shared" si="4"/>
        <v>7.1800000000000003E-2</v>
      </c>
      <c r="D78" s="69">
        <v>0</v>
      </c>
      <c r="E78" s="60">
        <f t="shared" si="1"/>
        <v>4166666.6000000006</v>
      </c>
      <c r="F78" s="61"/>
      <c r="G78" s="62"/>
      <c r="H78" s="61">
        <f t="shared" si="0"/>
        <v>0</v>
      </c>
      <c r="I78" s="61"/>
      <c r="J78" s="70"/>
      <c r="K78" s="70"/>
      <c r="M78" s="43"/>
    </row>
    <row r="79" spans="1:13" x14ac:dyDescent="0.2">
      <c r="A79">
        <v>11</v>
      </c>
      <c r="B79" s="67" t="s">
        <v>31</v>
      </c>
      <c r="C79" s="72">
        <f t="shared" si="4"/>
        <v>7.1800000000000003E-2</v>
      </c>
      <c r="D79" s="69">
        <v>31</v>
      </c>
      <c r="E79" s="60">
        <f t="shared" si="1"/>
        <v>4583333.2600000007</v>
      </c>
      <c r="F79" s="61">
        <v>416666.66</v>
      </c>
      <c r="G79" s="62"/>
      <c r="H79" s="61">
        <f t="shared" si="0"/>
        <v>28337.731028077782</v>
      </c>
      <c r="I79" s="61"/>
      <c r="J79" s="70"/>
      <c r="K79" s="70"/>
      <c r="M79" s="43"/>
    </row>
    <row r="80" spans="1:13" x14ac:dyDescent="0.2">
      <c r="A80"/>
      <c r="B80" s="67"/>
      <c r="C80" s="72">
        <f t="shared" si="4"/>
        <v>7.1800000000000003E-2</v>
      </c>
      <c r="D80" s="69">
        <v>0</v>
      </c>
      <c r="E80" s="60">
        <f t="shared" si="1"/>
        <v>4583333.2600000007</v>
      </c>
      <c r="F80" s="61"/>
      <c r="G80" s="62"/>
      <c r="H80" s="61">
        <f t="shared" si="0"/>
        <v>0</v>
      </c>
      <c r="I80" s="61"/>
      <c r="J80" s="70"/>
      <c r="K80" s="70"/>
      <c r="M80" s="43"/>
    </row>
    <row r="81" spans="1:13" x14ac:dyDescent="0.2">
      <c r="A81">
        <v>12</v>
      </c>
      <c r="B81" s="67" t="s">
        <v>32</v>
      </c>
      <c r="C81" s="72">
        <f t="shared" si="4"/>
        <v>7.1800000000000003E-2</v>
      </c>
      <c r="D81" s="69">
        <v>30</v>
      </c>
      <c r="E81" s="60">
        <f t="shared" si="1"/>
        <v>4999999.9200000009</v>
      </c>
      <c r="F81" s="61">
        <v>416666.66</v>
      </c>
      <c r="G81" s="62"/>
      <c r="H81" s="61">
        <f t="shared" si="0"/>
        <v>29916.666188000003</v>
      </c>
      <c r="I81" s="61">
        <f>SUM(H75:H80)</f>
        <v>74791.665470000007</v>
      </c>
      <c r="J81" s="70"/>
      <c r="K81" s="70"/>
      <c r="M81" s="43"/>
    </row>
    <row r="82" spans="1:13" x14ac:dyDescent="0.2">
      <c r="A82"/>
      <c r="B82" s="67"/>
      <c r="C82" s="72">
        <f t="shared" si="4"/>
        <v>7.1800000000000003E-2</v>
      </c>
      <c r="D82" s="69">
        <v>0</v>
      </c>
      <c r="E82" s="60">
        <f t="shared" si="1"/>
        <v>4999999.9200000009</v>
      </c>
      <c r="F82" s="61"/>
      <c r="G82" s="62"/>
      <c r="H82" s="61">
        <f t="shared" si="0"/>
        <v>0</v>
      </c>
      <c r="I82" s="61"/>
      <c r="J82" s="70"/>
      <c r="K82" s="70"/>
      <c r="M82" s="43"/>
    </row>
    <row r="83" spans="1:13" x14ac:dyDescent="0.2">
      <c r="A83">
        <v>13</v>
      </c>
      <c r="B83" s="67" t="s">
        <v>33</v>
      </c>
      <c r="C83" s="72">
        <f t="shared" si="4"/>
        <v>7.1800000000000003E-2</v>
      </c>
      <c r="D83" s="69">
        <v>31</v>
      </c>
      <c r="E83" s="60">
        <f t="shared" si="1"/>
        <v>5416666.580000001</v>
      </c>
      <c r="F83" s="61">
        <v>416666.66</v>
      </c>
      <c r="G83" s="62"/>
      <c r="H83" s="61">
        <f t="shared" si="0"/>
        <v>33490.045760455563</v>
      </c>
      <c r="I83" s="61"/>
      <c r="J83" s="70"/>
      <c r="K83" s="70"/>
      <c r="M83" s="43"/>
    </row>
    <row r="84" spans="1:13" x14ac:dyDescent="0.2">
      <c r="A84"/>
      <c r="B84" s="67"/>
      <c r="C84" s="72">
        <f t="shared" si="4"/>
        <v>7.1800000000000003E-2</v>
      </c>
      <c r="D84" s="69">
        <v>0</v>
      </c>
      <c r="E84" s="60">
        <f t="shared" si="1"/>
        <v>5416666.580000001</v>
      </c>
      <c r="F84" s="61"/>
      <c r="G84" s="62"/>
      <c r="H84" s="61">
        <f t="shared" si="0"/>
        <v>0</v>
      </c>
      <c r="I84" s="61"/>
      <c r="J84" s="70"/>
      <c r="K84" s="70"/>
      <c r="M84" s="43"/>
    </row>
    <row r="85" spans="1:13" x14ac:dyDescent="0.2">
      <c r="A85">
        <v>14</v>
      </c>
      <c r="B85" s="67" t="s">
        <v>34</v>
      </c>
      <c r="C85" s="72">
        <f t="shared" si="4"/>
        <v>7.1800000000000003E-2</v>
      </c>
      <c r="D85" s="69">
        <v>30</v>
      </c>
      <c r="E85" s="60">
        <f t="shared" si="1"/>
        <v>5833333.2400000012</v>
      </c>
      <c r="F85" s="61">
        <v>416666.66</v>
      </c>
      <c r="G85" s="62"/>
      <c r="H85" s="61">
        <f t="shared" si="0"/>
        <v>34902.777219333337</v>
      </c>
      <c r="I85" s="61"/>
      <c r="J85" s="70"/>
      <c r="K85" s="70"/>
      <c r="M85" s="43"/>
    </row>
    <row r="86" spans="1:13" x14ac:dyDescent="0.2">
      <c r="A86"/>
      <c r="B86" s="67"/>
      <c r="C86" s="72">
        <f t="shared" si="4"/>
        <v>7.1800000000000003E-2</v>
      </c>
      <c r="D86" s="69">
        <v>0</v>
      </c>
      <c r="E86" s="60">
        <f t="shared" si="1"/>
        <v>5833333.2400000012</v>
      </c>
      <c r="F86" s="61"/>
      <c r="G86" s="62"/>
      <c r="H86" s="61">
        <f t="shared" si="0"/>
        <v>0</v>
      </c>
      <c r="I86" s="61"/>
      <c r="J86" s="70"/>
      <c r="K86" s="70"/>
      <c r="M86" s="43"/>
    </row>
    <row r="87" spans="1:13" x14ac:dyDescent="0.2">
      <c r="A87">
        <v>15</v>
      </c>
      <c r="B87" s="67" t="s">
        <v>35</v>
      </c>
      <c r="C87" s="72">
        <f t="shared" si="4"/>
        <v>7.1800000000000003E-2</v>
      </c>
      <c r="D87" s="69">
        <v>31</v>
      </c>
      <c r="E87" s="60">
        <f t="shared" si="1"/>
        <v>6249999.9000000013</v>
      </c>
      <c r="F87" s="61">
        <v>416666.66</v>
      </c>
      <c r="G87" s="62"/>
      <c r="H87" s="61">
        <f t="shared" si="0"/>
        <v>38642.360492833344</v>
      </c>
      <c r="I87" s="61">
        <f>SUM(H81:H86)</f>
        <v>98309.48916778891</v>
      </c>
      <c r="J87" s="70"/>
      <c r="K87" s="70"/>
      <c r="M87" s="43"/>
    </row>
    <row r="88" spans="1:13" x14ac:dyDescent="0.2">
      <c r="A88"/>
      <c r="B88" s="67"/>
      <c r="C88" s="72">
        <f t="shared" si="4"/>
        <v>7.1800000000000003E-2</v>
      </c>
      <c r="D88" s="69">
        <v>0</v>
      </c>
      <c r="E88" s="60">
        <f t="shared" si="1"/>
        <v>6249999.9000000013</v>
      </c>
      <c r="F88" s="61"/>
      <c r="G88" s="62"/>
      <c r="H88" s="61">
        <f t="shared" si="0"/>
        <v>0</v>
      </c>
      <c r="I88" s="61"/>
      <c r="J88" s="70"/>
      <c r="K88" s="70"/>
      <c r="M88" s="43"/>
    </row>
    <row r="89" spans="1:13" x14ac:dyDescent="0.2">
      <c r="A89">
        <v>16</v>
      </c>
      <c r="B89" s="67" t="s">
        <v>36</v>
      </c>
      <c r="C89" s="72">
        <f t="shared" si="4"/>
        <v>7.1800000000000003E-2</v>
      </c>
      <c r="D89" s="69">
        <v>31</v>
      </c>
      <c r="E89" s="60">
        <f t="shared" si="1"/>
        <v>6666666.5600000015</v>
      </c>
      <c r="F89" s="61">
        <v>416666.66</v>
      </c>
      <c r="G89" s="62"/>
      <c r="H89" s="61">
        <f t="shared" ref="H89:H152" si="5">C89*D89*E89/360</f>
        <v>41218.517859022235</v>
      </c>
      <c r="I89" s="61"/>
      <c r="J89" s="70"/>
      <c r="K89" s="70"/>
      <c r="M89" s="43"/>
    </row>
    <row r="90" spans="1:13" x14ac:dyDescent="0.2">
      <c r="A90"/>
      <c r="B90" s="67"/>
      <c r="C90" s="72">
        <f t="shared" si="4"/>
        <v>7.1800000000000003E-2</v>
      </c>
      <c r="D90" s="69">
        <v>0</v>
      </c>
      <c r="E90" s="60">
        <f t="shared" ref="E90:E153" si="6">E89+F90-G89</f>
        <v>6666666.5600000015</v>
      </c>
      <c r="F90" s="61"/>
      <c r="G90" s="62"/>
      <c r="H90" s="61">
        <f t="shared" si="5"/>
        <v>0</v>
      </c>
      <c r="I90" s="61"/>
      <c r="J90" s="70"/>
      <c r="K90" s="70"/>
      <c r="M90" s="43"/>
    </row>
    <row r="91" spans="1:13" x14ac:dyDescent="0.2">
      <c r="A91">
        <v>17</v>
      </c>
      <c r="B91" s="67" t="s">
        <v>37</v>
      </c>
      <c r="C91" s="72">
        <f t="shared" si="4"/>
        <v>7.1800000000000003E-2</v>
      </c>
      <c r="D91" s="69">
        <v>30</v>
      </c>
      <c r="E91" s="60">
        <f t="shared" si="6"/>
        <v>7083333.2200000016</v>
      </c>
      <c r="F91" s="61">
        <v>416666.66</v>
      </c>
      <c r="G91" s="62"/>
      <c r="H91" s="61">
        <f t="shared" si="5"/>
        <v>42381.943766333337</v>
      </c>
      <c r="I91" s="61"/>
      <c r="J91" s="70"/>
      <c r="K91" s="70"/>
      <c r="M91" s="43"/>
    </row>
    <row r="92" spans="1:13" x14ac:dyDescent="0.2">
      <c r="A92"/>
      <c r="B92" s="67"/>
      <c r="C92" s="72">
        <f t="shared" si="4"/>
        <v>7.1800000000000003E-2</v>
      </c>
      <c r="D92" s="69">
        <v>0</v>
      </c>
      <c r="E92" s="60">
        <f t="shared" si="6"/>
        <v>7083333.2200000016</v>
      </c>
      <c r="F92" s="61"/>
      <c r="G92" s="62"/>
      <c r="H92" s="61">
        <f t="shared" si="5"/>
        <v>0</v>
      </c>
      <c r="I92" s="61"/>
      <c r="J92" s="70"/>
      <c r="K92" s="70"/>
      <c r="M92" s="43"/>
    </row>
    <row r="93" spans="1:13" x14ac:dyDescent="0.2">
      <c r="A93">
        <v>18</v>
      </c>
      <c r="B93" s="67" t="s">
        <v>38</v>
      </c>
      <c r="C93" s="72">
        <f t="shared" si="4"/>
        <v>7.1800000000000003E-2</v>
      </c>
      <c r="D93" s="69">
        <v>31</v>
      </c>
      <c r="E93" s="60">
        <f t="shared" si="6"/>
        <v>7499999.8800000018</v>
      </c>
      <c r="F93" s="61">
        <v>416666.66</v>
      </c>
      <c r="G93" s="62"/>
      <c r="H93" s="61">
        <f t="shared" si="5"/>
        <v>46370.832591400009</v>
      </c>
      <c r="I93" s="61">
        <f>SUM(H87:H92)</f>
        <v>122242.82211818892</v>
      </c>
      <c r="J93" s="70"/>
      <c r="K93" s="70"/>
      <c r="M93" s="43"/>
    </row>
    <row r="94" spans="1:13" x14ac:dyDescent="0.2">
      <c r="A94"/>
      <c r="B94" s="67"/>
      <c r="C94" s="72">
        <f t="shared" si="4"/>
        <v>7.1800000000000003E-2</v>
      </c>
      <c r="D94" s="69">
        <v>0</v>
      </c>
      <c r="E94" s="60">
        <f t="shared" si="6"/>
        <v>7499999.8800000018</v>
      </c>
      <c r="F94" s="61"/>
      <c r="G94" s="62"/>
      <c r="H94" s="61">
        <f t="shared" si="5"/>
        <v>0</v>
      </c>
      <c r="I94" s="61"/>
      <c r="J94" s="70"/>
      <c r="K94" s="70"/>
      <c r="M94" s="43"/>
    </row>
    <row r="95" spans="1:13" x14ac:dyDescent="0.2">
      <c r="A95">
        <v>19</v>
      </c>
      <c r="B95" s="67" t="s">
        <v>39</v>
      </c>
      <c r="C95" s="72">
        <f t="shared" si="4"/>
        <v>7.1800000000000003E-2</v>
      </c>
      <c r="D95" s="69">
        <v>30</v>
      </c>
      <c r="E95" s="60">
        <f t="shared" si="6"/>
        <v>7916666.5400000019</v>
      </c>
      <c r="F95" s="61">
        <v>416666.66</v>
      </c>
      <c r="G95" s="62"/>
      <c r="H95" s="61">
        <f t="shared" si="5"/>
        <v>47368.054797666678</v>
      </c>
      <c r="I95" s="61"/>
      <c r="J95" s="70"/>
      <c r="K95" s="70"/>
      <c r="M95" s="43"/>
    </row>
    <row r="96" spans="1:13" x14ac:dyDescent="0.2">
      <c r="A96"/>
      <c r="B96" s="67"/>
      <c r="C96" s="72">
        <f t="shared" si="4"/>
        <v>7.1800000000000003E-2</v>
      </c>
      <c r="D96" s="69">
        <v>0</v>
      </c>
      <c r="E96" s="60">
        <f t="shared" si="6"/>
        <v>7916666.5400000019</v>
      </c>
      <c r="F96" s="61"/>
      <c r="G96" s="62"/>
      <c r="H96" s="61">
        <f t="shared" si="5"/>
        <v>0</v>
      </c>
      <c r="I96" s="61"/>
      <c r="J96" s="70"/>
      <c r="K96" s="70"/>
      <c r="M96" s="43"/>
    </row>
    <row r="97" spans="1:13" x14ac:dyDescent="0.2">
      <c r="A97">
        <v>20</v>
      </c>
      <c r="B97" s="57" t="s">
        <v>42</v>
      </c>
      <c r="C97" s="58">
        <f t="shared" si="4"/>
        <v>7.1800000000000003E-2</v>
      </c>
      <c r="D97" s="59">
        <v>31</v>
      </c>
      <c r="E97" s="60">
        <f t="shared" si="6"/>
        <v>8333333.200000002</v>
      </c>
      <c r="F97" s="61">
        <v>416666.66</v>
      </c>
      <c r="G97" s="62"/>
      <c r="H97" s="63">
        <f t="shared" si="5"/>
        <v>51523.147323777783</v>
      </c>
      <c r="I97" s="63"/>
      <c r="J97" s="64"/>
      <c r="K97" s="64"/>
      <c r="L97" s="51">
        <f>SUM(G75:G97)</f>
        <v>0</v>
      </c>
      <c r="M97" s="43">
        <f>SUM(H75:H97)</f>
        <v>440606.01146882231</v>
      </c>
    </row>
    <row r="98" spans="1:13" x14ac:dyDescent="0.2">
      <c r="A98"/>
      <c r="B98" s="57"/>
      <c r="C98" s="58">
        <f>C73</f>
        <v>7.1800000000000003E-2</v>
      </c>
      <c r="D98" s="65">
        <v>0</v>
      </c>
      <c r="E98" s="60">
        <f t="shared" si="6"/>
        <v>8333333.200000002</v>
      </c>
      <c r="F98" s="61"/>
      <c r="G98" s="62"/>
      <c r="H98" s="63">
        <f t="shared" si="5"/>
        <v>0</v>
      </c>
      <c r="I98" s="63"/>
      <c r="J98" s="64"/>
      <c r="K98" s="66">
        <f>SUM(K75:K97)</f>
        <v>440606.01146882231</v>
      </c>
      <c r="M98" s="43"/>
    </row>
    <row r="99" spans="1:13" x14ac:dyDescent="0.2">
      <c r="A99">
        <v>21</v>
      </c>
      <c r="B99" s="67" t="s">
        <v>29</v>
      </c>
      <c r="C99" s="72">
        <f t="shared" ref="C99:C162" si="7">C98</f>
        <v>7.1800000000000003E-2</v>
      </c>
      <c r="D99" s="69">
        <v>31</v>
      </c>
      <c r="E99" s="60">
        <f t="shared" si="6"/>
        <v>8749999.8600000013</v>
      </c>
      <c r="F99" s="61">
        <v>416666.66</v>
      </c>
      <c r="G99" s="62"/>
      <c r="H99" s="61">
        <f t="shared" si="5"/>
        <v>54099.304689966673</v>
      </c>
      <c r="I99" s="61">
        <f>SUM(H93:H98)</f>
        <v>145262.03471284447</v>
      </c>
      <c r="J99" s="70"/>
      <c r="K99" s="71">
        <f>SUM(G99:G122)</f>
        <v>833333.28000000014</v>
      </c>
      <c r="M99" s="43"/>
    </row>
    <row r="100" spans="1:13" x14ac:dyDescent="0.2">
      <c r="A100"/>
      <c r="B100" s="67"/>
      <c r="C100" s="72">
        <f t="shared" si="7"/>
        <v>7.1800000000000003E-2</v>
      </c>
      <c r="D100" s="69">
        <v>0</v>
      </c>
      <c r="E100" s="60">
        <f t="shared" si="6"/>
        <v>8749999.8600000013</v>
      </c>
      <c r="F100" s="61"/>
      <c r="G100" s="62"/>
      <c r="H100" s="61">
        <f t="shared" si="5"/>
        <v>0</v>
      </c>
      <c r="I100" s="61"/>
      <c r="J100" s="70"/>
      <c r="K100" s="71">
        <f>SUM(H99:H122)</f>
        <v>697037.55634794466</v>
      </c>
      <c r="M100" s="43"/>
    </row>
    <row r="101" spans="1:13" x14ac:dyDescent="0.2">
      <c r="A101">
        <v>22</v>
      </c>
      <c r="B101" s="67" t="s">
        <v>30</v>
      </c>
      <c r="C101" s="72">
        <f t="shared" si="7"/>
        <v>7.1800000000000003E-2</v>
      </c>
      <c r="D101" s="73">
        <v>29</v>
      </c>
      <c r="E101" s="60">
        <f t="shared" si="6"/>
        <v>9166666.5200000014</v>
      </c>
      <c r="F101" s="61">
        <v>416666.66</v>
      </c>
      <c r="G101" s="62"/>
      <c r="H101" s="61">
        <f t="shared" si="5"/>
        <v>53018.980633177795</v>
      </c>
      <c r="I101" s="61"/>
      <c r="J101" s="70"/>
      <c r="K101" s="71">
        <f>SUM(J99:J228)</f>
        <v>0</v>
      </c>
      <c r="M101" s="43"/>
    </row>
    <row r="102" spans="1:13" x14ac:dyDescent="0.2">
      <c r="A102"/>
      <c r="B102" s="67"/>
      <c r="C102" s="72">
        <f t="shared" si="7"/>
        <v>7.1800000000000003E-2</v>
      </c>
      <c r="D102" s="69">
        <v>0</v>
      </c>
      <c r="E102" s="60">
        <f t="shared" si="6"/>
        <v>9166666.5200000014</v>
      </c>
      <c r="F102" s="61"/>
      <c r="G102" s="62"/>
      <c r="H102" s="61">
        <f t="shared" si="5"/>
        <v>0</v>
      </c>
      <c r="I102" s="61"/>
      <c r="J102" s="70"/>
      <c r="K102" s="70"/>
      <c r="M102" s="43"/>
    </row>
    <row r="103" spans="1:13" x14ac:dyDescent="0.2">
      <c r="A103">
        <v>23</v>
      </c>
      <c r="B103" s="67" t="s">
        <v>31</v>
      </c>
      <c r="C103" s="72">
        <f t="shared" si="7"/>
        <v>7.1800000000000003E-2</v>
      </c>
      <c r="D103" s="69">
        <v>31</v>
      </c>
      <c r="E103" s="60">
        <f t="shared" si="6"/>
        <v>9583333.1800000016</v>
      </c>
      <c r="F103" s="61">
        <v>416666.66</v>
      </c>
      <c r="G103" s="62"/>
      <c r="H103" s="61">
        <f t="shared" si="5"/>
        <v>59251.619422344447</v>
      </c>
      <c r="I103" s="61"/>
      <c r="J103" s="70"/>
      <c r="K103" s="70"/>
      <c r="M103" s="43"/>
    </row>
    <row r="104" spans="1:13" x14ac:dyDescent="0.2">
      <c r="A104"/>
      <c r="B104" s="67"/>
      <c r="C104" s="72">
        <f t="shared" si="7"/>
        <v>7.1800000000000003E-2</v>
      </c>
      <c r="D104" s="69">
        <v>0</v>
      </c>
      <c r="E104" s="60">
        <f t="shared" si="6"/>
        <v>9583333.1800000016</v>
      </c>
      <c r="F104" s="61"/>
      <c r="G104" s="62"/>
      <c r="H104" s="61">
        <f t="shared" si="5"/>
        <v>0</v>
      </c>
      <c r="I104" s="61"/>
      <c r="J104" s="70"/>
      <c r="K104" s="70"/>
      <c r="M104" s="43"/>
    </row>
    <row r="105" spans="1:13" x14ac:dyDescent="0.2">
      <c r="A105">
        <v>24</v>
      </c>
      <c r="B105" s="67" t="s">
        <v>32</v>
      </c>
      <c r="C105" s="72">
        <f t="shared" si="7"/>
        <v>7.1800000000000003E-2</v>
      </c>
      <c r="D105" s="69">
        <v>30</v>
      </c>
      <c r="E105" s="60">
        <f t="shared" si="6"/>
        <v>10000000.000000002</v>
      </c>
      <c r="F105" s="61">
        <v>416666.82</v>
      </c>
      <c r="G105" s="62"/>
      <c r="H105" s="61">
        <f t="shared" si="5"/>
        <v>59833.333333333343</v>
      </c>
      <c r="I105" s="61">
        <f>SUM(H99:H104)</f>
        <v>166369.90474548889</v>
      </c>
      <c r="J105" s="70"/>
      <c r="K105" s="70"/>
      <c r="M105" s="43"/>
    </row>
    <row r="106" spans="1:13" x14ac:dyDescent="0.2">
      <c r="A106"/>
      <c r="B106" s="67"/>
      <c r="C106" s="72">
        <f t="shared" si="7"/>
        <v>7.1800000000000003E-2</v>
      </c>
      <c r="D106" s="69">
        <v>0</v>
      </c>
      <c r="E106" s="60">
        <f t="shared" si="6"/>
        <v>10000000.000000002</v>
      </c>
      <c r="F106" s="61"/>
      <c r="G106" s="61"/>
      <c r="H106" s="61">
        <f t="shared" si="5"/>
        <v>0</v>
      </c>
      <c r="I106" s="61"/>
      <c r="J106" s="70"/>
      <c r="K106" s="70"/>
      <c r="M106" s="43"/>
    </row>
    <row r="107" spans="1:13" x14ac:dyDescent="0.2">
      <c r="A107">
        <v>25</v>
      </c>
      <c r="B107" s="67" t="s">
        <v>33</v>
      </c>
      <c r="C107" s="72">
        <f t="shared" si="7"/>
        <v>7.1800000000000003E-2</v>
      </c>
      <c r="D107" s="69">
        <v>31</v>
      </c>
      <c r="E107" s="60">
        <f t="shared" si="6"/>
        <v>10000000.000000002</v>
      </c>
      <c r="F107" s="61"/>
      <c r="G107" s="61">
        <v>104166.66</v>
      </c>
      <c r="H107" s="61">
        <f t="shared" si="5"/>
        <v>61827.777777777788</v>
      </c>
      <c r="I107" s="61"/>
      <c r="J107" s="70"/>
      <c r="K107" s="70"/>
      <c r="M107" s="43"/>
    </row>
    <row r="108" spans="1:13" x14ac:dyDescent="0.2">
      <c r="A108"/>
      <c r="B108" s="67"/>
      <c r="C108" s="72">
        <f t="shared" si="7"/>
        <v>7.1800000000000003E-2</v>
      </c>
      <c r="D108" s="69">
        <v>0</v>
      </c>
      <c r="E108" s="60">
        <f t="shared" si="6"/>
        <v>9895833.3400000017</v>
      </c>
      <c r="F108" s="61"/>
      <c r="G108" s="61"/>
      <c r="H108" s="61">
        <f t="shared" si="5"/>
        <v>0</v>
      </c>
      <c r="I108" s="61"/>
      <c r="J108" s="70"/>
      <c r="K108" s="70"/>
      <c r="M108" s="43"/>
    </row>
    <row r="109" spans="1:13" x14ac:dyDescent="0.2">
      <c r="A109">
        <v>26</v>
      </c>
      <c r="B109" s="67" t="s">
        <v>34</v>
      </c>
      <c r="C109" s="72">
        <f t="shared" si="7"/>
        <v>7.1800000000000003E-2</v>
      </c>
      <c r="D109" s="69">
        <v>30</v>
      </c>
      <c r="E109" s="60">
        <f t="shared" si="6"/>
        <v>9895833.3400000017</v>
      </c>
      <c r="F109" s="61"/>
      <c r="G109" s="61">
        <v>104166.66</v>
      </c>
      <c r="H109" s="61">
        <f t="shared" si="5"/>
        <v>59210.06948433334</v>
      </c>
      <c r="I109" s="61"/>
      <c r="J109" s="70"/>
      <c r="K109" s="70"/>
      <c r="M109" s="43"/>
    </row>
    <row r="110" spans="1:13" x14ac:dyDescent="0.2">
      <c r="A110"/>
      <c r="B110" s="67"/>
      <c r="C110" s="72">
        <f t="shared" si="7"/>
        <v>7.1800000000000003E-2</v>
      </c>
      <c r="D110" s="69">
        <v>0</v>
      </c>
      <c r="E110" s="60">
        <f t="shared" si="6"/>
        <v>9791666.6800000016</v>
      </c>
      <c r="F110" s="61"/>
      <c r="G110" s="61"/>
      <c r="H110" s="61">
        <f t="shared" si="5"/>
        <v>0</v>
      </c>
      <c r="I110" s="61"/>
      <c r="J110" s="70"/>
      <c r="K110" s="70"/>
      <c r="M110" s="43"/>
    </row>
    <row r="111" spans="1:13" x14ac:dyDescent="0.2">
      <c r="A111">
        <v>27</v>
      </c>
      <c r="B111" s="67" t="s">
        <v>35</v>
      </c>
      <c r="C111" s="72">
        <f t="shared" si="7"/>
        <v>7.1800000000000003E-2</v>
      </c>
      <c r="D111" s="69">
        <v>31</v>
      </c>
      <c r="E111" s="60">
        <f t="shared" si="6"/>
        <v>9791666.6800000016</v>
      </c>
      <c r="F111" s="61"/>
      <c r="G111" s="61">
        <v>104166.66</v>
      </c>
      <c r="H111" s="61">
        <f t="shared" si="5"/>
        <v>60539.699156511117</v>
      </c>
      <c r="I111" s="61">
        <f>SUM(H105:H110)</f>
        <v>180871.18059544446</v>
      </c>
      <c r="J111" s="70"/>
      <c r="K111" s="70"/>
      <c r="M111" s="43"/>
    </row>
    <row r="112" spans="1:13" x14ac:dyDescent="0.2">
      <c r="A112"/>
      <c r="B112" s="67"/>
      <c r="C112" s="72">
        <f t="shared" si="7"/>
        <v>7.1800000000000003E-2</v>
      </c>
      <c r="D112" s="69">
        <v>0</v>
      </c>
      <c r="E112" s="60">
        <f t="shared" si="6"/>
        <v>9687500.0200000014</v>
      </c>
      <c r="F112" s="61"/>
      <c r="G112" s="61"/>
      <c r="H112" s="61">
        <f t="shared" si="5"/>
        <v>0</v>
      </c>
      <c r="I112" s="61"/>
      <c r="J112" s="70"/>
      <c r="K112" s="70"/>
      <c r="M112" s="43"/>
    </row>
    <row r="113" spans="1:13" x14ac:dyDescent="0.2">
      <c r="A113">
        <v>28</v>
      </c>
      <c r="B113" s="67" t="s">
        <v>36</v>
      </c>
      <c r="C113" s="72">
        <f t="shared" si="7"/>
        <v>7.1800000000000003E-2</v>
      </c>
      <c r="D113" s="69">
        <v>31</v>
      </c>
      <c r="E113" s="60">
        <f t="shared" si="6"/>
        <v>9687500.0200000014</v>
      </c>
      <c r="F113" s="61"/>
      <c r="G113" s="61">
        <v>104166.66</v>
      </c>
      <c r="H113" s="61">
        <f t="shared" si="5"/>
        <v>59895.659845877788</v>
      </c>
      <c r="I113" s="61"/>
      <c r="J113" s="70"/>
      <c r="K113" s="70"/>
      <c r="M113" s="43"/>
    </row>
    <row r="114" spans="1:13" x14ac:dyDescent="0.2">
      <c r="A114"/>
      <c r="B114" s="67"/>
      <c r="C114" s="72">
        <f t="shared" si="7"/>
        <v>7.1800000000000003E-2</v>
      </c>
      <c r="D114" s="69">
        <v>0</v>
      </c>
      <c r="E114" s="60">
        <f t="shared" si="6"/>
        <v>9583333.3600000013</v>
      </c>
      <c r="F114" s="61"/>
      <c r="G114" s="61"/>
      <c r="H114" s="61">
        <f t="shared" si="5"/>
        <v>0</v>
      </c>
      <c r="I114" s="61"/>
      <c r="J114" s="70"/>
      <c r="K114" s="70"/>
      <c r="M114" s="43"/>
    </row>
    <row r="115" spans="1:13" x14ac:dyDescent="0.2">
      <c r="A115">
        <v>29</v>
      </c>
      <c r="B115" s="67" t="s">
        <v>37</v>
      </c>
      <c r="C115" s="72">
        <f t="shared" si="7"/>
        <v>7.1800000000000003E-2</v>
      </c>
      <c r="D115" s="69">
        <v>30</v>
      </c>
      <c r="E115" s="60">
        <f t="shared" si="6"/>
        <v>9583333.3600000013</v>
      </c>
      <c r="F115" s="61"/>
      <c r="G115" s="61">
        <v>104166.66</v>
      </c>
      <c r="H115" s="61">
        <f t="shared" si="5"/>
        <v>57340.27793733334</v>
      </c>
      <c r="I115" s="61"/>
      <c r="J115" s="70"/>
      <c r="K115" s="70"/>
      <c r="M115" s="43"/>
    </row>
    <row r="116" spans="1:13" x14ac:dyDescent="0.2">
      <c r="A116"/>
      <c r="B116" s="67"/>
      <c r="C116" s="72">
        <f t="shared" si="7"/>
        <v>7.1800000000000003E-2</v>
      </c>
      <c r="D116" s="69">
        <v>0</v>
      </c>
      <c r="E116" s="60">
        <f t="shared" si="6"/>
        <v>9479166.7000000011</v>
      </c>
      <c r="F116" s="61"/>
      <c r="G116" s="61"/>
      <c r="H116" s="61">
        <f t="shared" si="5"/>
        <v>0</v>
      </c>
      <c r="I116" s="61"/>
      <c r="J116" s="70"/>
      <c r="K116" s="70"/>
      <c r="M116" s="43"/>
    </row>
    <row r="117" spans="1:13" x14ac:dyDescent="0.2">
      <c r="A117">
        <v>30</v>
      </c>
      <c r="B117" s="67" t="s">
        <v>38</v>
      </c>
      <c r="C117" s="72">
        <f t="shared" si="7"/>
        <v>7.1800000000000003E-2</v>
      </c>
      <c r="D117" s="69">
        <v>31</v>
      </c>
      <c r="E117" s="60">
        <f t="shared" si="6"/>
        <v>9479166.7000000011</v>
      </c>
      <c r="F117" s="61"/>
      <c r="G117" s="61">
        <v>104166.66</v>
      </c>
      <c r="H117" s="61">
        <f t="shared" si="5"/>
        <v>58607.581224611124</v>
      </c>
      <c r="I117" s="61">
        <f>SUM(H111:H116)</f>
        <v>177775.63693972223</v>
      </c>
      <c r="J117" s="70"/>
      <c r="K117" s="70"/>
      <c r="M117" s="43"/>
    </row>
    <row r="118" spans="1:13" x14ac:dyDescent="0.2">
      <c r="A118"/>
      <c r="B118" s="67"/>
      <c r="C118" s="72">
        <f t="shared" si="7"/>
        <v>7.1800000000000003E-2</v>
      </c>
      <c r="D118" s="69">
        <v>0</v>
      </c>
      <c r="E118" s="60">
        <f t="shared" si="6"/>
        <v>9375000.040000001</v>
      </c>
      <c r="F118" s="61"/>
      <c r="G118" s="61"/>
      <c r="H118" s="61">
        <f t="shared" si="5"/>
        <v>0</v>
      </c>
      <c r="I118" s="61"/>
      <c r="J118" s="70"/>
      <c r="K118" s="70"/>
      <c r="M118" s="43"/>
    </row>
    <row r="119" spans="1:13" x14ac:dyDescent="0.2">
      <c r="A119">
        <v>31</v>
      </c>
      <c r="B119" s="67" t="s">
        <v>39</v>
      </c>
      <c r="C119" s="72">
        <f t="shared" si="7"/>
        <v>7.1800000000000003E-2</v>
      </c>
      <c r="D119" s="69">
        <v>30</v>
      </c>
      <c r="E119" s="60">
        <f t="shared" si="6"/>
        <v>9375000.040000001</v>
      </c>
      <c r="F119" s="61"/>
      <c r="G119" s="61">
        <v>104166.66</v>
      </c>
      <c r="H119" s="61">
        <f t="shared" si="5"/>
        <v>56093.750239333334</v>
      </c>
      <c r="I119" s="61"/>
      <c r="J119" s="70"/>
      <c r="K119" s="70"/>
      <c r="M119" s="43"/>
    </row>
    <row r="120" spans="1:13" x14ac:dyDescent="0.2">
      <c r="A120"/>
      <c r="B120" s="67"/>
      <c r="C120" s="72">
        <f t="shared" si="7"/>
        <v>7.1800000000000003E-2</v>
      </c>
      <c r="D120" s="69">
        <v>0</v>
      </c>
      <c r="E120" s="60">
        <f t="shared" si="6"/>
        <v>9270833.3800000008</v>
      </c>
      <c r="F120" s="61"/>
      <c r="G120" s="61"/>
      <c r="H120" s="61">
        <f t="shared" si="5"/>
        <v>0</v>
      </c>
      <c r="I120" s="61"/>
      <c r="J120" s="70"/>
      <c r="K120" s="70"/>
      <c r="M120" s="43"/>
    </row>
    <row r="121" spans="1:13" x14ac:dyDescent="0.2">
      <c r="A121">
        <v>32</v>
      </c>
      <c r="B121" s="57" t="s">
        <v>43</v>
      </c>
      <c r="C121" s="58">
        <f t="shared" si="7"/>
        <v>7.1800000000000003E-2</v>
      </c>
      <c r="D121" s="59">
        <v>31</v>
      </c>
      <c r="E121" s="60">
        <f t="shared" si="6"/>
        <v>9270833.3800000008</v>
      </c>
      <c r="F121" s="63"/>
      <c r="G121" s="61">
        <v>104166.66</v>
      </c>
      <c r="H121" s="63">
        <f t="shared" si="5"/>
        <v>57319.502603344452</v>
      </c>
      <c r="I121" s="63"/>
      <c r="J121" s="64"/>
      <c r="K121" s="64"/>
      <c r="L121" s="51">
        <f>SUM(G99:G121)</f>
        <v>833333.28000000014</v>
      </c>
      <c r="M121" s="43">
        <f>SUM(H99:H121)</f>
        <v>697037.55634794466</v>
      </c>
    </row>
    <row r="122" spans="1:13" x14ac:dyDescent="0.2">
      <c r="A122"/>
      <c r="B122" s="57"/>
      <c r="C122" s="58">
        <f>C97</f>
        <v>7.1800000000000003E-2</v>
      </c>
      <c r="D122" s="65">
        <v>0</v>
      </c>
      <c r="E122" s="60">
        <f t="shared" si="6"/>
        <v>9166666.7200000007</v>
      </c>
      <c r="F122" s="63"/>
      <c r="G122" s="61"/>
      <c r="H122" s="63">
        <f t="shared" si="5"/>
        <v>0</v>
      </c>
      <c r="I122" s="63"/>
      <c r="J122" s="64"/>
      <c r="K122" s="66">
        <f>SUM(K99:K121)</f>
        <v>1530370.8363479448</v>
      </c>
      <c r="M122" s="43"/>
    </row>
    <row r="123" spans="1:13" x14ac:dyDescent="0.2">
      <c r="A123">
        <v>33</v>
      </c>
      <c r="B123" s="67" t="s">
        <v>29</v>
      </c>
      <c r="C123" s="72">
        <f t="shared" si="7"/>
        <v>7.1800000000000003E-2</v>
      </c>
      <c r="D123" s="69">
        <v>31</v>
      </c>
      <c r="E123" s="60">
        <f t="shared" si="6"/>
        <v>9166666.7200000007</v>
      </c>
      <c r="F123" s="61"/>
      <c r="G123" s="61">
        <v>104166.66</v>
      </c>
      <c r="H123" s="61">
        <f t="shared" si="5"/>
        <v>56675.463292711116</v>
      </c>
      <c r="I123" s="61">
        <f>SUM(H117:H122)</f>
        <v>172020.8340672889</v>
      </c>
      <c r="J123" s="70"/>
      <c r="K123" s="71">
        <f>SUM(G123:G146)</f>
        <v>1249999.9200000002</v>
      </c>
      <c r="M123" s="43"/>
    </row>
    <row r="124" spans="1:13" x14ac:dyDescent="0.2">
      <c r="A124"/>
      <c r="B124" s="67"/>
      <c r="C124" s="72">
        <f t="shared" si="7"/>
        <v>7.1800000000000003E-2</v>
      </c>
      <c r="D124" s="69">
        <v>0</v>
      </c>
      <c r="E124" s="60">
        <f t="shared" si="6"/>
        <v>9062500.0600000005</v>
      </c>
      <c r="F124" s="61"/>
      <c r="G124" s="61"/>
      <c r="H124" s="61">
        <f t="shared" si="5"/>
        <v>0</v>
      </c>
      <c r="I124" s="61"/>
      <c r="J124" s="70"/>
      <c r="K124" s="71">
        <f>SUM(H123:H146)</f>
        <v>625403.76813845558</v>
      </c>
      <c r="M124" s="43"/>
    </row>
    <row r="125" spans="1:13" x14ac:dyDescent="0.2">
      <c r="A125">
        <v>34</v>
      </c>
      <c r="B125" s="67" t="s">
        <v>30</v>
      </c>
      <c r="C125" s="72">
        <f t="shared" si="7"/>
        <v>7.1800000000000003E-2</v>
      </c>
      <c r="D125" s="73">
        <v>28</v>
      </c>
      <c r="E125" s="60">
        <f t="shared" si="6"/>
        <v>9062500.0600000005</v>
      </c>
      <c r="F125" s="61"/>
      <c r="G125" s="61">
        <v>104166.66</v>
      </c>
      <c r="H125" s="61">
        <f t="shared" si="5"/>
        <v>50609.028112844448</v>
      </c>
      <c r="I125" s="61"/>
      <c r="J125" s="70"/>
      <c r="K125" s="71">
        <f>SUM(J123:J252)</f>
        <v>0</v>
      </c>
      <c r="M125" s="43"/>
    </row>
    <row r="126" spans="1:13" x14ac:dyDescent="0.2">
      <c r="A126"/>
      <c r="B126" s="67"/>
      <c r="C126" s="72">
        <f t="shared" si="7"/>
        <v>7.1800000000000003E-2</v>
      </c>
      <c r="D126" s="69">
        <v>0</v>
      </c>
      <c r="E126" s="60">
        <f t="shared" si="6"/>
        <v>8958333.4000000004</v>
      </c>
      <c r="F126" s="61"/>
      <c r="G126" s="61"/>
      <c r="H126" s="61">
        <f t="shared" si="5"/>
        <v>0</v>
      </c>
      <c r="I126" s="61"/>
      <c r="J126" s="70"/>
      <c r="K126" s="70"/>
      <c r="M126" s="43"/>
    </row>
    <row r="127" spans="1:13" x14ac:dyDescent="0.2">
      <c r="A127">
        <v>35</v>
      </c>
      <c r="B127" s="67" t="s">
        <v>31</v>
      </c>
      <c r="C127" s="72">
        <f t="shared" si="7"/>
        <v>7.1800000000000003E-2</v>
      </c>
      <c r="D127" s="69">
        <v>31</v>
      </c>
      <c r="E127" s="60">
        <f t="shared" si="6"/>
        <v>8958333.4000000004</v>
      </c>
      <c r="F127" s="61"/>
      <c r="G127" s="61">
        <v>104166.66</v>
      </c>
      <c r="H127" s="61">
        <f t="shared" si="5"/>
        <v>55387.384671444444</v>
      </c>
      <c r="I127" s="61"/>
      <c r="J127" s="70"/>
      <c r="K127" s="70"/>
      <c r="M127" s="43"/>
    </row>
    <row r="128" spans="1:13" x14ac:dyDescent="0.2">
      <c r="A128"/>
      <c r="B128" s="67"/>
      <c r="C128" s="72">
        <f t="shared" si="7"/>
        <v>7.1800000000000003E-2</v>
      </c>
      <c r="D128" s="69">
        <v>0</v>
      </c>
      <c r="E128" s="60">
        <f t="shared" si="6"/>
        <v>8854166.7400000002</v>
      </c>
      <c r="F128" s="61"/>
      <c r="G128" s="61"/>
      <c r="H128" s="61">
        <f t="shared" si="5"/>
        <v>0</v>
      </c>
      <c r="I128" s="61"/>
      <c r="J128" s="70"/>
      <c r="K128" s="70"/>
      <c r="M128" s="43"/>
    </row>
    <row r="129" spans="1:13" x14ac:dyDescent="0.2">
      <c r="A129">
        <v>36</v>
      </c>
      <c r="B129" s="67" t="s">
        <v>32</v>
      </c>
      <c r="C129" s="72">
        <f t="shared" si="7"/>
        <v>7.1800000000000003E-2</v>
      </c>
      <c r="D129" s="69">
        <v>30</v>
      </c>
      <c r="E129" s="60">
        <f t="shared" si="6"/>
        <v>8854166.7400000002</v>
      </c>
      <c r="F129" s="61"/>
      <c r="G129" s="61">
        <v>104166.66</v>
      </c>
      <c r="H129" s="61">
        <f t="shared" si="5"/>
        <v>52977.430994333336</v>
      </c>
      <c r="I129" s="61">
        <f>SUM(H123:H128)</f>
        <v>162671.87607700002</v>
      </c>
      <c r="J129" s="70"/>
      <c r="K129" s="70"/>
      <c r="M129" s="43"/>
    </row>
    <row r="130" spans="1:13" x14ac:dyDescent="0.2">
      <c r="A130"/>
      <c r="B130" s="67"/>
      <c r="C130" s="72">
        <f t="shared" si="7"/>
        <v>7.1800000000000003E-2</v>
      </c>
      <c r="D130" s="69">
        <v>0</v>
      </c>
      <c r="E130" s="60">
        <f t="shared" si="6"/>
        <v>8750000.0800000001</v>
      </c>
      <c r="F130" s="61"/>
      <c r="G130" s="61"/>
      <c r="H130" s="61">
        <f t="shared" si="5"/>
        <v>0</v>
      </c>
      <c r="I130" s="61"/>
      <c r="J130" s="70"/>
      <c r="K130" s="70"/>
      <c r="M130" s="43"/>
    </row>
    <row r="131" spans="1:13" x14ac:dyDescent="0.2">
      <c r="A131">
        <v>37</v>
      </c>
      <c r="B131" s="67" t="s">
        <v>33</v>
      </c>
      <c r="C131" s="72">
        <f t="shared" si="7"/>
        <v>7.1800000000000003E-2</v>
      </c>
      <c r="D131" s="69">
        <v>31</v>
      </c>
      <c r="E131" s="60">
        <f t="shared" si="6"/>
        <v>8750000.0800000001</v>
      </c>
      <c r="F131" s="61"/>
      <c r="G131" s="61">
        <v>104166.66</v>
      </c>
      <c r="H131" s="61">
        <f t="shared" si="5"/>
        <v>54099.30605017778</v>
      </c>
      <c r="I131" s="61"/>
      <c r="J131" s="70"/>
      <c r="K131" s="70"/>
      <c r="M131" s="43"/>
    </row>
    <row r="132" spans="1:13" x14ac:dyDescent="0.2">
      <c r="A132"/>
      <c r="B132" s="67"/>
      <c r="C132" s="72">
        <f t="shared" si="7"/>
        <v>7.1800000000000003E-2</v>
      </c>
      <c r="D132" s="69">
        <v>0</v>
      </c>
      <c r="E132" s="60">
        <f t="shared" si="6"/>
        <v>8645833.4199999999</v>
      </c>
      <c r="F132" s="61"/>
      <c r="G132" s="61"/>
      <c r="H132" s="61">
        <f t="shared" si="5"/>
        <v>0</v>
      </c>
      <c r="I132" s="61"/>
      <c r="J132" s="70"/>
      <c r="K132" s="70"/>
      <c r="M132" s="43"/>
    </row>
    <row r="133" spans="1:13" x14ac:dyDescent="0.2">
      <c r="A133">
        <v>38</v>
      </c>
      <c r="B133" s="67" t="s">
        <v>34</v>
      </c>
      <c r="C133" s="72">
        <f t="shared" si="7"/>
        <v>7.1800000000000003E-2</v>
      </c>
      <c r="D133" s="69">
        <v>30</v>
      </c>
      <c r="E133" s="60">
        <f t="shared" si="6"/>
        <v>8645833.4199999999</v>
      </c>
      <c r="F133" s="61"/>
      <c r="G133" s="61">
        <v>104166.66</v>
      </c>
      <c r="H133" s="61">
        <f t="shared" si="5"/>
        <v>51730.903296333337</v>
      </c>
      <c r="I133" s="61"/>
      <c r="J133" s="70"/>
      <c r="K133" s="70"/>
      <c r="M133" s="43"/>
    </row>
    <row r="134" spans="1:13" x14ac:dyDescent="0.2">
      <c r="A134"/>
      <c r="B134" s="67"/>
      <c r="C134" s="72">
        <f t="shared" si="7"/>
        <v>7.1800000000000003E-2</v>
      </c>
      <c r="D134" s="69">
        <v>0</v>
      </c>
      <c r="E134" s="60">
        <f t="shared" si="6"/>
        <v>8541666.7599999998</v>
      </c>
      <c r="F134" s="61"/>
      <c r="G134" s="61"/>
      <c r="H134" s="61">
        <f t="shared" si="5"/>
        <v>0</v>
      </c>
      <c r="I134" s="61"/>
      <c r="J134" s="70"/>
      <c r="K134" s="70"/>
      <c r="M134" s="43"/>
    </row>
    <row r="135" spans="1:13" x14ac:dyDescent="0.2">
      <c r="A135">
        <v>39</v>
      </c>
      <c r="B135" s="67" t="s">
        <v>35</v>
      </c>
      <c r="C135" s="72">
        <f t="shared" si="7"/>
        <v>7.1800000000000003E-2</v>
      </c>
      <c r="D135" s="69">
        <v>31</v>
      </c>
      <c r="E135" s="60">
        <f t="shared" si="6"/>
        <v>8541666.7599999998</v>
      </c>
      <c r="F135" s="61"/>
      <c r="G135" s="61">
        <v>104166.66</v>
      </c>
      <c r="H135" s="61">
        <f t="shared" si="5"/>
        <v>52811.227428911108</v>
      </c>
      <c r="I135" s="61">
        <f>SUM(H129:H134)</f>
        <v>158807.64034084446</v>
      </c>
      <c r="J135" s="70"/>
      <c r="K135" s="70"/>
      <c r="M135" s="43"/>
    </row>
    <row r="136" spans="1:13" x14ac:dyDescent="0.2">
      <c r="A136"/>
      <c r="B136" s="67"/>
      <c r="C136" s="72">
        <f t="shared" si="7"/>
        <v>7.1800000000000003E-2</v>
      </c>
      <c r="D136" s="69">
        <v>0</v>
      </c>
      <c r="E136" s="60">
        <f t="shared" si="6"/>
        <v>8437500.0999999996</v>
      </c>
      <c r="F136" s="61"/>
      <c r="G136" s="61"/>
      <c r="H136" s="61">
        <f t="shared" si="5"/>
        <v>0</v>
      </c>
      <c r="I136" s="61"/>
      <c r="J136" s="70"/>
      <c r="K136" s="70"/>
      <c r="M136" s="43"/>
    </row>
    <row r="137" spans="1:13" x14ac:dyDescent="0.2">
      <c r="A137">
        <v>40</v>
      </c>
      <c r="B137" s="67" t="s">
        <v>36</v>
      </c>
      <c r="C137" s="72">
        <f t="shared" si="7"/>
        <v>7.1800000000000003E-2</v>
      </c>
      <c r="D137" s="69">
        <v>31</v>
      </c>
      <c r="E137" s="60">
        <f t="shared" si="6"/>
        <v>8437500.0999999996</v>
      </c>
      <c r="F137" s="61"/>
      <c r="G137" s="61">
        <v>104166.66</v>
      </c>
      <c r="H137" s="61">
        <f t="shared" si="5"/>
        <v>52167.18811827778</v>
      </c>
      <c r="I137" s="61"/>
      <c r="J137" s="70"/>
      <c r="K137" s="70"/>
      <c r="M137" s="43"/>
    </row>
    <row r="138" spans="1:13" x14ac:dyDescent="0.2">
      <c r="A138"/>
      <c r="B138" s="67"/>
      <c r="C138" s="72">
        <f t="shared" si="7"/>
        <v>7.1800000000000003E-2</v>
      </c>
      <c r="D138" s="69">
        <v>0</v>
      </c>
      <c r="E138" s="60">
        <f t="shared" si="6"/>
        <v>8333333.4399999995</v>
      </c>
      <c r="F138" s="61"/>
      <c r="G138" s="61"/>
      <c r="H138" s="61">
        <f t="shared" si="5"/>
        <v>0</v>
      </c>
      <c r="I138" s="61"/>
      <c r="J138" s="70"/>
      <c r="K138" s="70"/>
      <c r="M138" s="43"/>
    </row>
    <row r="139" spans="1:13" x14ac:dyDescent="0.2">
      <c r="A139">
        <v>41</v>
      </c>
      <c r="B139" s="67" t="s">
        <v>37</v>
      </c>
      <c r="C139" s="72">
        <f t="shared" si="7"/>
        <v>7.1800000000000003E-2</v>
      </c>
      <c r="D139" s="69">
        <v>30</v>
      </c>
      <c r="E139" s="60">
        <f t="shared" si="6"/>
        <v>8333333.4399999995</v>
      </c>
      <c r="F139" s="61"/>
      <c r="G139" s="61">
        <v>104166.66</v>
      </c>
      <c r="H139" s="61">
        <f t="shared" si="5"/>
        <v>49861.111749333329</v>
      </c>
      <c r="I139" s="61"/>
      <c r="J139" s="70"/>
      <c r="K139" s="70"/>
      <c r="M139" s="43"/>
    </row>
    <row r="140" spans="1:13" x14ac:dyDescent="0.2">
      <c r="A140"/>
      <c r="B140" s="67"/>
      <c r="C140" s="72">
        <f t="shared" si="7"/>
        <v>7.1800000000000003E-2</v>
      </c>
      <c r="D140" s="69">
        <v>0</v>
      </c>
      <c r="E140" s="60">
        <f t="shared" si="6"/>
        <v>8229166.7799999993</v>
      </c>
      <c r="F140" s="61"/>
      <c r="G140" s="61"/>
      <c r="H140" s="61">
        <f t="shared" si="5"/>
        <v>0</v>
      </c>
      <c r="I140" s="61"/>
      <c r="J140" s="70"/>
      <c r="K140" s="70"/>
      <c r="M140" s="43"/>
    </row>
    <row r="141" spans="1:13" x14ac:dyDescent="0.2">
      <c r="A141">
        <v>42</v>
      </c>
      <c r="B141" s="67" t="s">
        <v>38</v>
      </c>
      <c r="C141" s="72">
        <f t="shared" si="7"/>
        <v>7.1800000000000003E-2</v>
      </c>
      <c r="D141" s="69">
        <v>31</v>
      </c>
      <c r="E141" s="60">
        <f t="shared" si="6"/>
        <v>8229166.7799999993</v>
      </c>
      <c r="F141" s="61"/>
      <c r="G141" s="61">
        <v>104166.66</v>
      </c>
      <c r="H141" s="61">
        <f t="shared" si="5"/>
        <v>50879.109497011108</v>
      </c>
      <c r="I141" s="61">
        <f>SUM(H135:H140)</f>
        <v>154839.52729652222</v>
      </c>
      <c r="J141" s="70"/>
      <c r="K141" s="70"/>
      <c r="M141" s="43"/>
    </row>
    <row r="142" spans="1:13" x14ac:dyDescent="0.2">
      <c r="A142"/>
      <c r="B142" s="67"/>
      <c r="C142" s="72">
        <f t="shared" si="7"/>
        <v>7.1800000000000003E-2</v>
      </c>
      <c r="D142" s="69">
        <v>0</v>
      </c>
      <c r="E142" s="60">
        <f t="shared" si="6"/>
        <v>8125000.1199999992</v>
      </c>
      <c r="F142" s="61"/>
      <c r="G142" s="61"/>
      <c r="H142" s="61">
        <f t="shared" si="5"/>
        <v>0</v>
      </c>
      <c r="I142" s="61"/>
      <c r="J142" s="70"/>
      <c r="K142" s="70"/>
    </row>
    <row r="143" spans="1:13" x14ac:dyDescent="0.2">
      <c r="A143">
        <v>43</v>
      </c>
      <c r="B143" s="67" t="s">
        <v>39</v>
      </c>
      <c r="C143" s="72">
        <f t="shared" si="7"/>
        <v>7.1800000000000003E-2</v>
      </c>
      <c r="D143" s="69">
        <v>30</v>
      </c>
      <c r="E143" s="60">
        <f t="shared" si="6"/>
        <v>8125000.1199999992</v>
      </c>
      <c r="F143" s="61"/>
      <c r="G143" s="61">
        <v>104166.66</v>
      </c>
      <c r="H143" s="61">
        <f t="shared" si="5"/>
        <v>48614.584051333324</v>
      </c>
      <c r="I143" s="61"/>
      <c r="J143" s="70"/>
      <c r="K143" s="70"/>
    </row>
    <row r="144" spans="1:13" x14ac:dyDescent="0.2">
      <c r="A144"/>
      <c r="B144" s="67"/>
      <c r="C144" s="72">
        <f t="shared" si="7"/>
        <v>7.1800000000000003E-2</v>
      </c>
      <c r="D144" s="69">
        <v>0</v>
      </c>
      <c r="E144" s="60">
        <f t="shared" si="6"/>
        <v>8020833.459999999</v>
      </c>
      <c r="F144" s="61"/>
      <c r="G144" s="61"/>
      <c r="H144" s="61">
        <f t="shared" si="5"/>
        <v>0</v>
      </c>
      <c r="I144" s="61"/>
      <c r="J144" s="70"/>
      <c r="K144" s="70"/>
    </row>
    <row r="145" spans="1:13" x14ac:dyDescent="0.2">
      <c r="A145">
        <v>44</v>
      </c>
      <c r="B145" s="57" t="s">
        <v>44</v>
      </c>
      <c r="C145" s="58">
        <f t="shared" si="7"/>
        <v>7.1800000000000003E-2</v>
      </c>
      <c r="D145" s="59">
        <v>31</v>
      </c>
      <c r="E145" s="60">
        <f t="shared" si="6"/>
        <v>8020833.459999999</v>
      </c>
      <c r="F145" s="63"/>
      <c r="G145" s="61">
        <v>104166.66</v>
      </c>
      <c r="H145" s="63">
        <f t="shared" si="5"/>
        <v>49591.030875744444</v>
      </c>
      <c r="I145" s="63"/>
      <c r="J145" s="64"/>
      <c r="K145" s="64"/>
      <c r="L145" s="51">
        <f>SUM(G123:G145)</f>
        <v>1249999.9200000002</v>
      </c>
      <c r="M145" s="51">
        <f>SUM(H123:H145)</f>
        <v>625403.76813845558</v>
      </c>
    </row>
    <row r="146" spans="1:13" x14ac:dyDescent="0.2">
      <c r="A146"/>
      <c r="B146" s="57"/>
      <c r="C146" s="58">
        <f>C121</f>
        <v>7.1800000000000003E-2</v>
      </c>
      <c r="D146" s="65">
        <v>0</v>
      </c>
      <c r="E146" s="60">
        <f t="shared" si="6"/>
        <v>7916666.7999999989</v>
      </c>
      <c r="F146" s="63"/>
      <c r="G146" s="61"/>
      <c r="H146" s="63">
        <f t="shared" si="5"/>
        <v>0</v>
      </c>
      <c r="I146" s="63"/>
      <c r="J146" s="64"/>
      <c r="K146" s="66">
        <f>SUM(K123:K145)</f>
        <v>1875403.6881384556</v>
      </c>
    </row>
    <row r="147" spans="1:13" x14ac:dyDescent="0.2">
      <c r="A147">
        <v>45</v>
      </c>
      <c r="B147" s="67" t="s">
        <v>29</v>
      </c>
      <c r="C147" s="72">
        <f t="shared" si="7"/>
        <v>7.1800000000000003E-2</v>
      </c>
      <c r="D147" s="69">
        <v>31</v>
      </c>
      <c r="E147" s="60">
        <f t="shared" si="6"/>
        <v>7916666.7999999989</v>
      </c>
      <c r="F147" s="61"/>
      <c r="G147" s="61">
        <v>104166.66</v>
      </c>
      <c r="H147" s="61">
        <f t="shared" si="5"/>
        <v>48946.9915651111</v>
      </c>
      <c r="I147" s="61">
        <f>SUM(H141:H146)</f>
        <v>149084.72442408887</v>
      </c>
      <c r="J147" s="70"/>
      <c r="K147" s="71">
        <f>SUM(G147:G170)</f>
        <v>1249999.9200000002</v>
      </c>
    </row>
    <row r="148" spans="1:13" x14ac:dyDescent="0.2">
      <c r="A148"/>
      <c r="B148" s="67"/>
      <c r="C148" s="72">
        <f t="shared" si="7"/>
        <v>7.1800000000000003E-2</v>
      </c>
      <c r="D148" s="69">
        <v>0</v>
      </c>
      <c r="E148" s="60">
        <f t="shared" si="6"/>
        <v>7812500.1399999987</v>
      </c>
      <c r="F148" s="61"/>
      <c r="G148" s="61"/>
      <c r="H148" s="61">
        <f t="shared" si="5"/>
        <v>0</v>
      </c>
      <c r="I148" s="61"/>
      <c r="J148" s="70"/>
      <c r="K148" s="71">
        <f>SUM(H147:H170)</f>
        <v>534407.24618445546</v>
      </c>
    </row>
    <row r="149" spans="1:13" x14ac:dyDescent="0.2">
      <c r="A149">
        <v>46</v>
      </c>
      <c r="B149" s="67" t="s">
        <v>30</v>
      </c>
      <c r="C149" s="72">
        <f t="shared" si="7"/>
        <v>7.1800000000000003E-2</v>
      </c>
      <c r="D149" s="73">
        <v>28</v>
      </c>
      <c r="E149" s="60">
        <f t="shared" si="6"/>
        <v>7812500.1399999987</v>
      </c>
      <c r="F149" s="61"/>
      <c r="G149" s="61">
        <v>104166.66</v>
      </c>
      <c r="H149" s="61">
        <f t="shared" si="5"/>
        <v>43628.473004044441</v>
      </c>
      <c r="I149" s="61"/>
      <c r="J149" s="70"/>
      <c r="K149" s="71">
        <f>SUM(J147:J264)</f>
        <v>0</v>
      </c>
    </row>
    <row r="150" spans="1:13" x14ac:dyDescent="0.2">
      <c r="A150"/>
      <c r="B150" s="67"/>
      <c r="C150" s="72">
        <f t="shared" si="7"/>
        <v>7.1800000000000003E-2</v>
      </c>
      <c r="D150" s="69">
        <v>0</v>
      </c>
      <c r="E150" s="60">
        <f t="shared" si="6"/>
        <v>7708333.4799999986</v>
      </c>
      <c r="F150" s="61"/>
      <c r="G150" s="61"/>
      <c r="H150" s="61">
        <f t="shared" si="5"/>
        <v>0</v>
      </c>
      <c r="I150" s="61"/>
      <c r="J150" s="70"/>
      <c r="K150" s="70"/>
    </row>
    <row r="151" spans="1:13" x14ac:dyDescent="0.2">
      <c r="A151">
        <v>47</v>
      </c>
      <c r="B151" s="67" t="s">
        <v>31</v>
      </c>
      <c r="C151" s="72">
        <f t="shared" si="7"/>
        <v>7.1800000000000003E-2</v>
      </c>
      <c r="D151" s="69">
        <v>31</v>
      </c>
      <c r="E151" s="60">
        <f t="shared" si="6"/>
        <v>7708333.4799999986</v>
      </c>
      <c r="F151" s="61"/>
      <c r="G151" s="61">
        <v>104166.66</v>
      </c>
      <c r="H151" s="61">
        <f t="shared" si="5"/>
        <v>47658.912943844436</v>
      </c>
      <c r="I151" s="61"/>
      <c r="J151" s="70"/>
      <c r="K151" s="70"/>
    </row>
    <row r="152" spans="1:13" x14ac:dyDescent="0.2">
      <c r="A152"/>
      <c r="B152" s="67"/>
      <c r="C152" s="72">
        <f t="shared" si="7"/>
        <v>7.1800000000000003E-2</v>
      </c>
      <c r="D152" s="69">
        <v>0</v>
      </c>
      <c r="E152" s="60">
        <f t="shared" si="6"/>
        <v>7604166.8199999984</v>
      </c>
      <c r="F152" s="61"/>
      <c r="G152" s="61"/>
      <c r="H152" s="61">
        <f t="shared" si="5"/>
        <v>0</v>
      </c>
      <c r="I152" s="61"/>
      <c r="J152" s="70"/>
      <c r="K152" s="70"/>
    </row>
    <row r="153" spans="1:13" x14ac:dyDescent="0.2">
      <c r="A153">
        <v>48</v>
      </c>
      <c r="B153" s="67" t="s">
        <v>32</v>
      </c>
      <c r="C153" s="72">
        <f t="shared" si="7"/>
        <v>7.1800000000000003E-2</v>
      </c>
      <c r="D153" s="69">
        <v>30</v>
      </c>
      <c r="E153" s="60">
        <f t="shared" si="6"/>
        <v>7604166.8199999984</v>
      </c>
      <c r="F153" s="61"/>
      <c r="G153" s="61">
        <v>104166.66</v>
      </c>
      <c r="H153" s="61">
        <f t="shared" ref="H153:H216" si="8">C153*D153*E153/360</f>
        <v>45498.264806333325</v>
      </c>
      <c r="I153" s="61">
        <f>SUM(H147:H152)</f>
        <v>140234.37751299998</v>
      </c>
      <c r="J153" s="70"/>
      <c r="K153" s="70"/>
    </row>
    <row r="154" spans="1:13" x14ac:dyDescent="0.2">
      <c r="A154"/>
      <c r="B154" s="67"/>
      <c r="C154" s="72">
        <f t="shared" si="7"/>
        <v>7.1800000000000003E-2</v>
      </c>
      <c r="D154" s="69">
        <v>0</v>
      </c>
      <c r="E154" s="60">
        <f t="shared" ref="E154:E217" si="9">E153+F154-G153</f>
        <v>7500000.1599999983</v>
      </c>
      <c r="F154" s="61"/>
      <c r="G154" s="61"/>
      <c r="H154" s="61">
        <f t="shared" si="8"/>
        <v>0</v>
      </c>
      <c r="I154" s="61"/>
      <c r="J154" s="70"/>
      <c r="K154" s="70"/>
    </row>
    <row r="155" spans="1:13" x14ac:dyDescent="0.2">
      <c r="A155">
        <v>49</v>
      </c>
      <c r="B155" s="67" t="s">
        <v>33</v>
      </c>
      <c r="C155" s="72">
        <f t="shared" si="7"/>
        <v>7.1800000000000003E-2</v>
      </c>
      <c r="D155" s="69">
        <v>31</v>
      </c>
      <c r="E155" s="60">
        <f t="shared" si="9"/>
        <v>7500000.1599999983</v>
      </c>
      <c r="F155" s="61"/>
      <c r="G155" s="61">
        <v>104166.66</v>
      </c>
      <c r="H155" s="61">
        <f t="shared" si="8"/>
        <v>46370.834322577764</v>
      </c>
      <c r="I155" s="61"/>
      <c r="J155" s="70"/>
      <c r="K155" s="70"/>
    </row>
    <row r="156" spans="1:13" x14ac:dyDescent="0.2">
      <c r="A156"/>
      <c r="B156" s="67"/>
      <c r="C156" s="72">
        <f t="shared" si="7"/>
        <v>7.1800000000000003E-2</v>
      </c>
      <c r="D156" s="69">
        <v>0</v>
      </c>
      <c r="E156" s="60">
        <f t="shared" si="9"/>
        <v>7395833.4999999981</v>
      </c>
      <c r="F156" s="61"/>
      <c r="G156" s="61"/>
      <c r="H156" s="61">
        <f t="shared" si="8"/>
        <v>0</v>
      </c>
      <c r="I156" s="61"/>
      <c r="J156" s="70"/>
      <c r="K156" s="70"/>
    </row>
    <row r="157" spans="1:13" x14ac:dyDescent="0.2">
      <c r="A157">
        <v>50</v>
      </c>
      <c r="B157" s="67" t="s">
        <v>34</v>
      </c>
      <c r="C157" s="72">
        <f t="shared" si="7"/>
        <v>7.1800000000000003E-2</v>
      </c>
      <c r="D157" s="69">
        <v>30</v>
      </c>
      <c r="E157" s="60">
        <f t="shared" si="9"/>
        <v>7395833.4999999981</v>
      </c>
      <c r="F157" s="61"/>
      <c r="G157" s="61">
        <v>104166.66</v>
      </c>
      <c r="H157" s="61">
        <f t="shared" si="8"/>
        <v>44251.73710833332</v>
      </c>
      <c r="I157" s="61"/>
      <c r="J157" s="70"/>
      <c r="K157" s="70"/>
    </row>
    <row r="158" spans="1:13" x14ac:dyDescent="0.2">
      <c r="A158"/>
      <c r="B158" s="67"/>
      <c r="C158" s="72">
        <f t="shared" si="7"/>
        <v>7.1800000000000003E-2</v>
      </c>
      <c r="D158" s="69">
        <v>0</v>
      </c>
      <c r="E158" s="60">
        <f t="shared" si="9"/>
        <v>7291666.839999998</v>
      </c>
      <c r="F158" s="61"/>
      <c r="G158" s="61"/>
      <c r="H158" s="61">
        <f t="shared" si="8"/>
        <v>0</v>
      </c>
      <c r="I158" s="61"/>
      <c r="J158" s="70"/>
      <c r="K158" s="70"/>
    </row>
    <row r="159" spans="1:13" x14ac:dyDescent="0.2">
      <c r="A159">
        <v>51</v>
      </c>
      <c r="B159" s="67" t="s">
        <v>35</v>
      </c>
      <c r="C159" s="72">
        <f t="shared" si="7"/>
        <v>7.1800000000000003E-2</v>
      </c>
      <c r="D159" s="69">
        <v>31</v>
      </c>
      <c r="E159" s="60">
        <f t="shared" si="9"/>
        <v>7291666.839999998</v>
      </c>
      <c r="F159" s="61"/>
      <c r="G159" s="61">
        <v>104166.66</v>
      </c>
      <c r="H159" s="61">
        <f t="shared" si="8"/>
        <v>45082.7557013111</v>
      </c>
      <c r="I159" s="61">
        <f>SUM(H153:H158)</f>
        <v>136120.83623724442</v>
      </c>
      <c r="J159" s="70"/>
      <c r="K159" s="70"/>
    </row>
    <row r="160" spans="1:13" x14ac:dyDescent="0.2">
      <c r="A160"/>
      <c r="B160" s="67"/>
      <c r="C160" s="72">
        <f t="shared" si="7"/>
        <v>7.1800000000000003E-2</v>
      </c>
      <c r="D160" s="69">
        <v>0</v>
      </c>
      <c r="E160" s="60">
        <f t="shared" si="9"/>
        <v>7187500.1799999978</v>
      </c>
      <c r="F160" s="61"/>
      <c r="G160" s="61"/>
      <c r="H160" s="61">
        <f t="shared" si="8"/>
        <v>0</v>
      </c>
      <c r="I160" s="61"/>
      <c r="J160" s="70"/>
      <c r="K160" s="70"/>
    </row>
    <row r="161" spans="1:13" x14ac:dyDescent="0.2">
      <c r="A161">
        <v>52</v>
      </c>
      <c r="B161" s="67" t="s">
        <v>36</v>
      </c>
      <c r="C161" s="72">
        <f t="shared" si="7"/>
        <v>7.1800000000000003E-2</v>
      </c>
      <c r="D161" s="69">
        <v>31</v>
      </c>
      <c r="E161" s="60">
        <f t="shared" si="9"/>
        <v>7187500.1799999978</v>
      </c>
      <c r="F161" s="61"/>
      <c r="G161" s="61">
        <v>104166.66</v>
      </c>
      <c r="H161" s="61">
        <f t="shared" si="8"/>
        <v>44438.716390677764</v>
      </c>
      <c r="I161" s="61"/>
      <c r="J161" s="70"/>
      <c r="K161" s="70"/>
    </row>
    <row r="162" spans="1:13" x14ac:dyDescent="0.2">
      <c r="A162"/>
      <c r="B162" s="67"/>
      <c r="C162" s="72">
        <f t="shared" si="7"/>
        <v>7.1800000000000003E-2</v>
      </c>
      <c r="D162" s="69">
        <v>0</v>
      </c>
      <c r="E162" s="60">
        <f t="shared" si="9"/>
        <v>7083333.5199999977</v>
      </c>
      <c r="F162" s="61"/>
      <c r="G162" s="61"/>
      <c r="H162" s="61">
        <f t="shared" si="8"/>
        <v>0</v>
      </c>
      <c r="I162" s="61"/>
      <c r="J162" s="70"/>
      <c r="K162" s="70"/>
    </row>
    <row r="163" spans="1:13" x14ac:dyDescent="0.2">
      <c r="A163">
        <v>53</v>
      </c>
      <c r="B163" s="67" t="s">
        <v>37</v>
      </c>
      <c r="C163" s="72">
        <f t="shared" ref="C163:C169" si="10">C162</f>
        <v>7.1800000000000003E-2</v>
      </c>
      <c r="D163" s="69">
        <v>30</v>
      </c>
      <c r="E163" s="60">
        <f t="shared" si="9"/>
        <v>7083333.5199999977</v>
      </c>
      <c r="F163" s="61"/>
      <c r="G163" s="61">
        <v>104166.66</v>
      </c>
      <c r="H163" s="61">
        <f t="shared" si="8"/>
        <v>42381.945561333319</v>
      </c>
      <c r="I163" s="61"/>
      <c r="J163" s="70"/>
      <c r="K163" s="70"/>
    </row>
    <row r="164" spans="1:13" x14ac:dyDescent="0.2">
      <c r="A164"/>
      <c r="B164" s="67"/>
      <c r="C164" s="72">
        <f t="shared" si="10"/>
        <v>7.1800000000000003E-2</v>
      </c>
      <c r="D164" s="69">
        <v>0</v>
      </c>
      <c r="E164" s="60">
        <f t="shared" si="9"/>
        <v>6979166.8599999975</v>
      </c>
      <c r="F164" s="61"/>
      <c r="G164" s="61"/>
      <c r="H164" s="61">
        <f t="shared" si="8"/>
        <v>0</v>
      </c>
      <c r="I164" s="61"/>
      <c r="J164" s="70"/>
      <c r="K164" s="70"/>
    </row>
    <row r="165" spans="1:13" x14ac:dyDescent="0.2">
      <c r="A165">
        <v>54</v>
      </c>
      <c r="B165" s="67" t="s">
        <v>38</v>
      </c>
      <c r="C165" s="72">
        <f t="shared" si="10"/>
        <v>7.1800000000000003E-2</v>
      </c>
      <c r="D165" s="69">
        <v>31</v>
      </c>
      <c r="E165" s="60">
        <f t="shared" si="9"/>
        <v>6979166.8599999975</v>
      </c>
      <c r="F165" s="61"/>
      <c r="G165" s="61">
        <v>104166.66</v>
      </c>
      <c r="H165" s="61">
        <f t="shared" si="8"/>
        <v>43150.637769411092</v>
      </c>
      <c r="I165" s="61">
        <f>SUM(H159:H164)</f>
        <v>131903.41765332219</v>
      </c>
      <c r="J165" s="70"/>
      <c r="K165" s="70"/>
    </row>
    <row r="166" spans="1:13" x14ac:dyDescent="0.2">
      <c r="A166"/>
      <c r="B166" s="67"/>
      <c r="C166" s="72">
        <f t="shared" si="10"/>
        <v>7.1800000000000003E-2</v>
      </c>
      <c r="D166" s="69">
        <v>0</v>
      </c>
      <c r="E166" s="60">
        <f t="shared" si="9"/>
        <v>6875000.1999999974</v>
      </c>
      <c r="F166" s="61"/>
      <c r="G166" s="61"/>
      <c r="H166" s="61">
        <f t="shared" si="8"/>
        <v>0</v>
      </c>
      <c r="I166" s="61"/>
      <c r="J166" s="70"/>
      <c r="K166" s="70"/>
    </row>
    <row r="167" spans="1:13" x14ac:dyDescent="0.2">
      <c r="A167">
        <v>55</v>
      </c>
      <c r="B167" s="67" t="s">
        <v>39</v>
      </c>
      <c r="C167" s="72">
        <f t="shared" si="10"/>
        <v>7.1800000000000003E-2</v>
      </c>
      <c r="D167" s="69">
        <v>30</v>
      </c>
      <c r="E167" s="60">
        <f t="shared" si="9"/>
        <v>6875000.1999999974</v>
      </c>
      <c r="F167" s="61"/>
      <c r="G167" s="61">
        <v>104166.66</v>
      </c>
      <c r="H167" s="61">
        <f t="shared" si="8"/>
        <v>41135.417863333321</v>
      </c>
      <c r="I167" s="61"/>
      <c r="J167" s="70"/>
      <c r="K167" s="70"/>
    </row>
    <row r="168" spans="1:13" x14ac:dyDescent="0.2">
      <c r="A168"/>
      <c r="B168" s="67"/>
      <c r="C168" s="72">
        <f t="shared" si="10"/>
        <v>7.1800000000000003E-2</v>
      </c>
      <c r="D168" s="69">
        <v>0</v>
      </c>
      <c r="E168" s="60">
        <f t="shared" si="9"/>
        <v>6770833.5399999972</v>
      </c>
      <c r="F168" s="61"/>
      <c r="G168" s="61"/>
      <c r="H168" s="61">
        <f t="shared" si="8"/>
        <v>0</v>
      </c>
      <c r="I168" s="61"/>
      <c r="J168" s="70"/>
      <c r="K168" s="70"/>
    </row>
    <row r="169" spans="1:13" x14ac:dyDescent="0.2">
      <c r="A169">
        <v>56</v>
      </c>
      <c r="B169" s="57" t="s">
        <v>45</v>
      </c>
      <c r="C169" s="58">
        <f t="shared" si="10"/>
        <v>7.1800000000000003E-2</v>
      </c>
      <c r="D169" s="59">
        <v>31</v>
      </c>
      <c r="E169" s="60">
        <f t="shared" si="9"/>
        <v>6770833.5399999972</v>
      </c>
      <c r="F169" s="63"/>
      <c r="G169" s="61">
        <v>104166.66</v>
      </c>
      <c r="H169" s="63">
        <f t="shared" si="8"/>
        <v>41862.559148144428</v>
      </c>
      <c r="I169" s="63"/>
      <c r="J169" s="64"/>
      <c r="K169" s="64"/>
      <c r="L169" s="51">
        <f>SUM(G147:G169)</f>
        <v>1249999.9200000002</v>
      </c>
      <c r="M169" s="51">
        <f>SUM(H147:H169)</f>
        <v>534407.24618445546</v>
      </c>
    </row>
    <row r="170" spans="1:13" x14ac:dyDescent="0.2">
      <c r="A170"/>
      <c r="B170" s="57"/>
      <c r="C170" s="58">
        <f>C145</f>
        <v>7.1800000000000003E-2</v>
      </c>
      <c r="D170" s="65">
        <v>0</v>
      </c>
      <c r="E170" s="60">
        <f t="shared" si="9"/>
        <v>6666666.8799999971</v>
      </c>
      <c r="F170" s="63"/>
      <c r="G170" s="61"/>
      <c r="H170" s="63">
        <f t="shared" si="8"/>
        <v>0</v>
      </c>
      <c r="I170" s="63"/>
      <c r="J170" s="64"/>
      <c r="K170" s="66">
        <f>SUM(K147:K169)</f>
        <v>1784407.1661844556</v>
      </c>
    </row>
    <row r="171" spans="1:13" x14ac:dyDescent="0.2">
      <c r="A171">
        <v>57</v>
      </c>
      <c r="B171" s="67" t="s">
        <v>29</v>
      </c>
      <c r="C171" s="72">
        <f t="shared" ref="C171:C193" si="11">C170</f>
        <v>7.1800000000000003E-2</v>
      </c>
      <c r="D171" s="69">
        <v>31</v>
      </c>
      <c r="E171" s="60">
        <f t="shared" si="9"/>
        <v>6666666.8799999971</v>
      </c>
      <c r="F171" s="61"/>
      <c r="G171" s="61">
        <v>104166.66</v>
      </c>
      <c r="H171" s="61">
        <f t="shared" si="8"/>
        <v>41218.519837511092</v>
      </c>
      <c r="I171" s="61">
        <f>SUM(H165:H170)</f>
        <v>126148.61478088885</v>
      </c>
      <c r="J171" s="70"/>
      <c r="K171" s="71">
        <f>SUM(G171:G194)</f>
        <v>1249999.9200000002</v>
      </c>
    </row>
    <row r="172" spans="1:13" x14ac:dyDescent="0.2">
      <c r="A172"/>
      <c r="B172" s="67"/>
      <c r="C172" s="72">
        <f t="shared" si="11"/>
        <v>7.1800000000000003E-2</v>
      </c>
      <c r="D172" s="69">
        <v>0</v>
      </c>
      <c r="E172" s="60">
        <f t="shared" si="9"/>
        <v>6562500.2199999969</v>
      </c>
      <c r="F172" s="61"/>
      <c r="G172" s="61"/>
      <c r="H172" s="61">
        <f t="shared" si="8"/>
        <v>0</v>
      </c>
      <c r="I172" s="61"/>
      <c r="J172" s="70"/>
      <c r="K172" s="71">
        <f>SUM(H171:H194)</f>
        <v>443410.72423045523</v>
      </c>
    </row>
    <row r="173" spans="1:13" x14ac:dyDescent="0.2">
      <c r="A173">
        <v>58</v>
      </c>
      <c r="B173" s="67" t="s">
        <v>30</v>
      </c>
      <c r="C173" s="72">
        <f t="shared" si="11"/>
        <v>7.1800000000000003E-2</v>
      </c>
      <c r="D173" s="73">
        <v>28</v>
      </c>
      <c r="E173" s="60">
        <f t="shared" si="9"/>
        <v>6562500.2199999969</v>
      </c>
      <c r="F173" s="61"/>
      <c r="G173" s="61">
        <v>104166.66</v>
      </c>
      <c r="H173" s="61">
        <f t="shared" si="8"/>
        <v>36647.917895244427</v>
      </c>
      <c r="I173" s="61"/>
      <c r="J173" s="70"/>
      <c r="K173" s="71">
        <f>SUM(J171:J264)</f>
        <v>0</v>
      </c>
    </row>
    <row r="174" spans="1:13" x14ac:dyDescent="0.2">
      <c r="A174"/>
      <c r="B174" s="67"/>
      <c r="C174" s="72">
        <f t="shared" si="11"/>
        <v>7.1800000000000003E-2</v>
      </c>
      <c r="D174" s="69">
        <v>0</v>
      </c>
      <c r="E174" s="60">
        <f t="shared" si="9"/>
        <v>6458333.5599999968</v>
      </c>
      <c r="F174" s="61"/>
      <c r="G174" s="61"/>
      <c r="H174" s="61">
        <f t="shared" si="8"/>
        <v>0</v>
      </c>
      <c r="I174" s="61"/>
      <c r="J174" s="70"/>
      <c r="K174" s="70"/>
    </row>
    <row r="175" spans="1:13" x14ac:dyDescent="0.2">
      <c r="A175">
        <v>59</v>
      </c>
      <c r="B175" s="67" t="s">
        <v>31</v>
      </c>
      <c r="C175" s="72">
        <f t="shared" si="11"/>
        <v>7.1800000000000003E-2</v>
      </c>
      <c r="D175" s="69">
        <v>31</v>
      </c>
      <c r="E175" s="60">
        <f t="shared" si="9"/>
        <v>6458333.5599999968</v>
      </c>
      <c r="F175" s="61"/>
      <c r="G175" s="61">
        <v>104166.66</v>
      </c>
      <c r="H175" s="61">
        <f t="shared" si="8"/>
        <v>39930.441216244428</v>
      </c>
      <c r="I175" s="61"/>
      <c r="J175" s="70"/>
      <c r="K175" s="70"/>
    </row>
    <row r="176" spans="1:13" x14ac:dyDescent="0.2">
      <c r="A176"/>
      <c r="B176" s="67"/>
      <c r="C176" s="72">
        <f t="shared" si="11"/>
        <v>7.1800000000000003E-2</v>
      </c>
      <c r="D176" s="69">
        <v>0</v>
      </c>
      <c r="E176" s="60">
        <f t="shared" si="9"/>
        <v>6354166.8999999966</v>
      </c>
      <c r="F176" s="61"/>
      <c r="G176" s="61"/>
      <c r="H176" s="61">
        <f t="shared" si="8"/>
        <v>0</v>
      </c>
      <c r="I176" s="61"/>
      <c r="J176" s="70"/>
      <c r="K176" s="70"/>
    </row>
    <row r="177" spans="1:11" x14ac:dyDescent="0.2">
      <c r="A177">
        <v>60</v>
      </c>
      <c r="B177" s="67" t="s">
        <v>32</v>
      </c>
      <c r="C177" s="72">
        <f t="shared" si="11"/>
        <v>7.1800000000000003E-2</v>
      </c>
      <c r="D177" s="69">
        <v>30</v>
      </c>
      <c r="E177" s="60">
        <f t="shared" si="9"/>
        <v>6354166.8999999966</v>
      </c>
      <c r="F177" s="61"/>
      <c r="G177" s="61">
        <v>104166.66</v>
      </c>
      <c r="H177" s="61">
        <f t="shared" si="8"/>
        <v>38019.098618333308</v>
      </c>
      <c r="I177" s="61">
        <f>SUM(H171:H176)</f>
        <v>117796.87894899995</v>
      </c>
      <c r="J177" s="70"/>
      <c r="K177" s="70"/>
    </row>
    <row r="178" spans="1:11" x14ac:dyDescent="0.2">
      <c r="A178"/>
      <c r="B178" s="67"/>
      <c r="C178" s="72">
        <f t="shared" si="11"/>
        <v>7.1800000000000003E-2</v>
      </c>
      <c r="D178" s="69">
        <v>0</v>
      </c>
      <c r="E178" s="60">
        <f t="shared" si="9"/>
        <v>6250000.2399999965</v>
      </c>
      <c r="F178" s="61"/>
      <c r="G178" s="61"/>
      <c r="H178" s="61">
        <f t="shared" si="8"/>
        <v>0</v>
      </c>
      <c r="I178" s="61"/>
      <c r="J178" s="70"/>
      <c r="K178" s="70"/>
    </row>
    <row r="179" spans="1:11" x14ac:dyDescent="0.2">
      <c r="A179">
        <v>61</v>
      </c>
      <c r="B179" s="67" t="s">
        <v>33</v>
      </c>
      <c r="C179" s="72">
        <f t="shared" si="11"/>
        <v>7.1800000000000003E-2</v>
      </c>
      <c r="D179" s="69">
        <v>31</v>
      </c>
      <c r="E179" s="60">
        <f t="shared" si="9"/>
        <v>6250000.2399999965</v>
      </c>
      <c r="F179" s="61"/>
      <c r="G179" s="61">
        <v>104166.66</v>
      </c>
      <c r="H179" s="61">
        <f t="shared" si="8"/>
        <v>38642.362594977756</v>
      </c>
      <c r="I179" s="61"/>
      <c r="J179" s="70"/>
      <c r="K179" s="70"/>
    </row>
    <row r="180" spans="1:11" x14ac:dyDescent="0.2">
      <c r="A180"/>
      <c r="B180" s="67"/>
      <c r="C180" s="72">
        <f t="shared" si="11"/>
        <v>7.1800000000000003E-2</v>
      </c>
      <c r="D180" s="69">
        <v>0</v>
      </c>
      <c r="E180" s="60">
        <f t="shared" si="9"/>
        <v>6145833.5799999963</v>
      </c>
      <c r="F180" s="61"/>
      <c r="G180" s="61"/>
      <c r="H180" s="61">
        <f t="shared" si="8"/>
        <v>0</v>
      </c>
      <c r="I180" s="61"/>
      <c r="J180" s="70"/>
      <c r="K180" s="70"/>
    </row>
    <row r="181" spans="1:11" x14ac:dyDescent="0.2">
      <c r="A181">
        <v>62</v>
      </c>
      <c r="B181" s="67" t="s">
        <v>34</v>
      </c>
      <c r="C181" s="72">
        <f t="shared" si="11"/>
        <v>7.1800000000000003E-2</v>
      </c>
      <c r="D181" s="69">
        <v>30</v>
      </c>
      <c r="E181" s="60">
        <f t="shared" si="9"/>
        <v>6145833.5799999963</v>
      </c>
      <c r="F181" s="61"/>
      <c r="G181" s="61">
        <v>104166.66</v>
      </c>
      <c r="H181" s="61">
        <f t="shared" si="8"/>
        <v>36772.57092033331</v>
      </c>
      <c r="I181" s="61"/>
      <c r="J181" s="70"/>
      <c r="K181" s="70"/>
    </row>
    <row r="182" spans="1:11" x14ac:dyDescent="0.2">
      <c r="A182"/>
      <c r="B182" s="67"/>
      <c r="C182" s="72">
        <f t="shared" si="11"/>
        <v>7.1800000000000003E-2</v>
      </c>
      <c r="D182" s="69">
        <v>0</v>
      </c>
      <c r="E182" s="60">
        <f t="shared" si="9"/>
        <v>6041666.9199999962</v>
      </c>
      <c r="F182" s="61"/>
      <c r="G182" s="61"/>
      <c r="H182" s="61">
        <f t="shared" si="8"/>
        <v>0</v>
      </c>
      <c r="I182" s="61"/>
      <c r="J182" s="70"/>
      <c r="K182" s="70"/>
    </row>
    <row r="183" spans="1:11" x14ac:dyDescent="0.2">
      <c r="A183">
        <v>63</v>
      </c>
      <c r="B183" s="67" t="s">
        <v>35</v>
      </c>
      <c r="C183" s="72">
        <f t="shared" si="11"/>
        <v>7.1800000000000003E-2</v>
      </c>
      <c r="D183" s="69">
        <v>31</v>
      </c>
      <c r="E183" s="60">
        <f t="shared" si="9"/>
        <v>6041666.9199999962</v>
      </c>
      <c r="F183" s="61"/>
      <c r="G183" s="61">
        <v>104166.66</v>
      </c>
      <c r="H183" s="61">
        <f t="shared" si="8"/>
        <v>37354.283973711084</v>
      </c>
      <c r="I183" s="61">
        <f>SUM(H177:H182)</f>
        <v>113434.03213364437</v>
      </c>
      <c r="J183" s="70"/>
      <c r="K183" s="70"/>
    </row>
    <row r="184" spans="1:11" x14ac:dyDescent="0.2">
      <c r="A184"/>
      <c r="B184" s="67"/>
      <c r="C184" s="72">
        <f t="shared" si="11"/>
        <v>7.1800000000000003E-2</v>
      </c>
      <c r="D184" s="69">
        <v>0</v>
      </c>
      <c r="E184" s="60">
        <f t="shared" si="9"/>
        <v>5937500.2599999961</v>
      </c>
      <c r="F184" s="61"/>
      <c r="G184" s="61"/>
      <c r="H184" s="61">
        <f t="shared" si="8"/>
        <v>0</v>
      </c>
      <c r="I184" s="61"/>
      <c r="J184" s="70"/>
      <c r="K184" s="70"/>
    </row>
    <row r="185" spans="1:11" x14ac:dyDescent="0.2">
      <c r="A185">
        <v>64</v>
      </c>
      <c r="B185" s="67" t="s">
        <v>36</v>
      </c>
      <c r="C185" s="72">
        <f t="shared" si="11"/>
        <v>7.1800000000000003E-2</v>
      </c>
      <c r="D185" s="69">
        <v>31</v>
      </c>
      <c r="E185" s="60">
        <f t="shared" si="9"/>
        <v>5937500.2599999961</v>
      </c>
      <c r="F185" s="61"/>
      <c r="G185" s="61">
        <v>104166.66</v>
      </c>
      <c r="H185" s="61">
        <f t="shared" si="8"/>
        <v>36710.244663077756</v>
      </c>
      <c r="I185" s="61"/>
      <c r="J185" s="70"/>
      <c r="K185" s="70"/>
    </row>
    <row r="186" spans="1:11" x14ac:dyDescent="0.2">
      <c r="A186"/>
      <c r="B186" s="67"/>
      <c r="C186" s="72">
        <f t="shared" si="11"/>
        <v>7.1800000000000003E-2</v>
      </c>
      <c r="D186" s="69">
        <v>0</v>
      </c>
      <c r="E186" s="60">
        <f t="shared" si="9"/>
        <v>5833333.5999999959</v>
      </c>
      <c r="F186" s="61"/>
      <c r="G186" s="61"/>
      <c r="H186" s="61">
        <f t="shared" si="8"/>
        <v>0</v>
      </c>
      <c r="I186" s="61"/>
      <c r="J186" s="70"/>
      <c r="K186" s="70"/>
    </row>
    <row r="187" spans="1:11" x14ac:dyDescent="0.2">
      <c r="A187">
        <v>65</v>
      </c>
      <c r="B187" s="67" t="s">
        <v>37</v>
      </c>
      <c r="C187" s="72">
        <f t="shared" si="11"/>
        <v>7.1800000000000003E-2</v>
      </c>
      <c r="D187" s="69">
        <v>30</v>
      </c>
      <c r="E187" s="60">
        <f t="shared" si="9"/>
        <v>5833333.5999999959</v>
      </c>
      <c r="F187" s="61"/>
      <c r="G187" s="61">
        <v>104166.66</v>
      </c>
      <c r="H187" s="61">
        <f t="shared" si="8"/>
        <v>34902.779373333309</v>
      </c>
      <c r="I187" s="61"/>
      <c r="J187" s="70"/>
      <c r="K187" s="70"/>
    </row>
    <row r="188" spans="1:11" x14ac:dyDescent="0.2">
      <c r="A188"/>
      <c r="B188" s="67"/>
      <c r="C188" s="72">
        <f t="shared" si="11"/>
        <v>7.1800000000000003E-2</v>
      </c>
      <c r="D188" s="69">
        <v>0</v>
      </c>
      <c r="E188" s="60">
        <f t="shared" si="9"/>
        <v>5729166.9399999958</v>
      </c>
      <c r="F188" s="61"/>
      <c r="G188" s="61"/>
      <c r="H188" s="61">
        <f t="shared" si="8"/>
        <v>0</v>
      </c>
      <c r="I188" s="61"/>
      <c r="J188" s="70"/>
      <c r="K188" s="70"/>
    </row>
    <row r="189" spans="1:11" x14ac:dyDescent="0.2">
      <c r="A189">
        <v>66</v>
      </c>
      <c r="B189" s="67" t="s">
        <v>38</v>
      </c>
      <c r="C189" s="72">
        <f t="shared" si="11"/>
        <v>7.1800000000000003E-2</v>
      </c>
      <c r="D189" s="69">
        <v>31</v>
      </c>
      <c r="E189" s="60">
        <f t="shared" si="9"/>
        <v>5729166.9399999958</v>
      </c>
      <c r="F189" s="61"/>
      <c r="G189" s="61">
        <v>104166.66</v>
      </c>
      <c r="H189" s="61">
        <f t="shared" si="8"/>
        <v>35422.166041811084</v>
      </c>
      <c r="I189" s="61">
        <f>SUM(H183:H188)</f>
        <v>108967.30801012214</v>
      </c>
      <c r="J189" s="70"/>
      <c r="K189" s="70"/>
    </row>
    <row r="190" spans="1:11" x14ac:dyDescent="0.2">
      <c r="A190"/>
      <c r="B190" s="67"/>
      <c r="C190" s="72">
        <f t="shared" si="11"/>
        <v>7.1800000000000003E-2</v>
      </c>
      <c r="D190" s="69">
        <v>0</v>
      </c>
      <c r="E190" s="60">
        <f t="shared" si="9"/>
        <v>5625000.2799999956</v>
      </c>
      <c r="F190" s="61"/>
      <c r="G190" s="61"/>
      <c r="H190" s="61">
        <f t="shared" si="8"/>
        <v>0</v>
      </c>
      <c r="I190" s="61"/>
      <c r="J190" s="70"/>
      <c r="K190" s="70"/>
    </row>
    <row r="191" spans="1:11" x14ac:dyDescent="0.2">
      <c r="A191">
        <v>67</v>
      </c>
      <c r="B191" s="67" t="s">
        <v>39</v>
      </c>
      <c r="C191" s="72">
        <f t="shared" si="11"/>
        <v>7.1800000000000003E-2</v>
      </c>
      <c r="D191" s="69">
        <v>30</v>
      </c>
      <c r="E191" s="60">
        <f t="shared" si="9"/>
        <v>5625000.2799999956</v>
      </c>
      <c r="F191" s="61"/>
      <c r="G191" s="61">
        <v>104166.66</v>
      </c>
      <c r="H191" s="61">
        <f t="shared" si="8"/>
        <v>33656.251675333304</v>
      </c>
      <c r="I191" s="61"/>
      <c r="J191" s="70"/>
      <c r="K191" s="70"/>
    </row>
    <row r="192" spans="1:11" x14ac:dyDescent="0.2">
      <c r="A192"/>
      <c r="B192" s="67"/>
      <c r="C192" s="72">
        <f t="shared" si="11"/>
        <v>7.1800000000000003E-2</v>
      </c>
      <c r="D192" s="69">
        <v>0</v>
      </c>
      <c r="E192" s="60">
        <f t="shared" si="9"/>
        <v>5520833.6199999955</v>
      </c>
      <c r="F192" s="61"/>
      <c r="G192" s="61"/>
      <c r="H192" s="61">
        <f t="shared" si="8"/>
        <v>0</v>
      </c>
      <c r="I192" s="61"/>
      <c r="J192" s="70"/>
      <c r="K192" s="70"/>
    </row>
    <row r="193" spans="1:13" x14ac:dyDescent="0.2">
      <c r="A193">
        <v>68</v>
      </c>
      <c r="B193" s="57" t="s">
        <v>46</v>
      </c>
      <c r="C193" s="58">
        <f t="shared" si="11"/>
        <v>7.1800000000000003E-2</v>
      </c>
      <c r="D193" s="59">
        <v>31</v>
      </c>
      <c r="E193" s="60">
        <f t="shared" si="9"/>
        <v>5520833.6199999955</v>
      </c>
      <c r="F193" s="63"/>
      <c r="G193" s="61">
        <v>104166.66</v>
      </c>
      <c r="H193" s="63">
        <f t="shared" si="8"/>
        <v>34134.08742054442</v>
      </c>
      <c r="I193" s="63"/>
      <c r="J193" s="64"/>
      <c r="K193" s="64"/>
      <c r="L193" s="51">
        <f>SUM(G171:G193)</f>
        <v>1249999.9200000002</v>
      </c>
      <c r="M193" s="51">
        <f>SUM(H171:H193)</f>
        <v>443410.72423045523</v>
      </c>
    </row>
    <row r="194" spans="1:13" x14ac:dyDescent="0.2">
      <c r="A194"/>
      <c r="B194" s="57"/>
      <c r="C194" s="58">
        <f>C169</f>
        <v>7.1800000000000003E-2</v>
      </c>
      <c r="D194" s="65">
        <v>0</v>
      </c>
      <c r="E194" s="60">
        <f t="shared" si="9"/>
        <v>5416666.9599999953</v>
      </c>
      <c r="F194" s="63"/>
      <c r="G194" s="61"/>
      <c r="H194" s="63">
        <f t="shared" si="8"/>
        <v>0</v>
      </c>
      <c r="I194" s="63"/>
      <c r="J194" s="64"/>
      <c r="K194" s="66">
        <f>SUM(K171:K193)</f>
        <v>1693410.6442304554</v>
      </c>
    </row>
    <row r="195" spans="1:13" x14ac:dyDescent="0.2">
      <c r="A195">
        <v>69</v>
      </c>
      <c r="B195" s="67" t="s">
        <v>29</v>
      </c>
      <c r="C195" s="72">
        <f t="shared" ref="C195:C217" si="12">C194</f>
        <v>7.1800000000000003E-2</v>
      </c>
      <c r="D195" s="69">
        <v>31</v>
      </c>
      <c r="E195" s="60">
        <f t="shared" si="9"/>
        <v>5416666.9599999953</v>
      </c>
      <c r="F195" s="61"/>
      <c r="G195" s="61">
        <v>104166.66</v>
      </c>
      <c r="H195" s="61">
        <f t="shared" si="8"/>
        <v>33490.048109911084</v>
      </c>
      <c r="I195" s="61">
        <f>SUM(H189:H194)</f>
        <v>103212.5051376888</v>
      </c>
      <c r="J195" s="70"/>
      <c r="K195" s="71">
        <f>SUM(G195:G218)</f>
        <v>1249999.9200000002</v>
      </c>
    </row>
    <row r="196" spans="1:13" x14ac:dyDescent="0.2">
      <c r="A196"/>
      <c r="B196" s="67"/>
      <c r="C196" s="72">
        <f t="shared" si="12"/>
        <v>7.1800000000000003E-2</v>
      </c>
      <c r="D196" s="69">
        <v>0</v>
      </c>
      <c r="E196" s="60">
        <f t="shared" si="9"/>
        <v>5312500.2999999952</v>
      </c>
      <c r="F196" s="61"/>
      <c r="G196" s="61"/>
      <c r="H196" s="61">
        <f t="shared" si="8"/>
        <v>0</v>
      </c>
      <c r="I196" s="61"/>
      <c r="J196" s="70"/>
      <c r="K196" s="71">
        <f>SUM(H195:H218)</f>
        <v>353473.75094739959</v>
      </c>
    </row>
    <row r="197" spans="1:13" x14ac:dyDescent="0.2">
      <c r="A197">
        <v>70</v>
      </c>
      <c r="B197" s="67" t="s">
        <v>30</v>
      </c>
      <c r="C197" s="72">
        <f t="shared" si="12"/>
        <v>7.1800000000000003E-2</v>
      </c>
      <c r="D197" s="73">
        <v>29</v>
      </c>
      <c r="E197" s="60">
        <f t="shared" si="9"/>
        <v>5312500.2999999952</v>
      </c>
      <c r="F197" s="61"/>
      <c r="G197" s="61">
        <v>104166.66</v>
      </c>
      <c r="H197" s="61">
        <f t="shared" si="8"/>
        <v>30726.911457388862</v>
      </c>
      <c r="I197" s="61"/>
      <c r="J197" s="70"/>
      <c r="K197" s="71">
        <f>SUM(J195:J264)</f>
        <v>0</v>
      </c>
    </row>
    <row r="198" spans="1:13" x14ac:dyDescent="0.2">
      <c r="A198"/>
      <c r="B198" s="67"/>
      <c r="C198" s="72">
        <f t="shared" si="12"/>
        <v>7.1800000000000003E-2</v>
      </c>
      <c r="D198" s="69">
        <v>0</v>
      </c>
      <c r="E198" s="60">
        <f t="shared" si="9"/>
        <v>5208333.639999995</v>
      </c>
      <c r="F198" s="61"/>
      <c r="G198" s="61"/>
      <c r="H198" s="61">
        <f t="shared" si="8"/>
        <v>0</v>
      </c>
      <c r="I198" s="61"/>
      <c r="J198" s="70"/>
      <c r="K198" s="70"/>
    </row>
    <row r="199" spans="1:13" x14ac:dyDescent="0.2">
      <c r="A199">
        <v>71</v>
      </c>
      <c r="B199" s="67" t="s">
        <v>31</v>
      </c>
      <c r="C199" s="72">
        <f t="shared" si="12"/>
        <v>7.1800000000000003E-2</v>
      </c>
      <c r="D199" s="69">
        <v>31</v>
      </c>
      <c r="E199" s="60">
        <f t="shared" si="9"/>
        <v>5208333.639999995</v>
      </c>
      <c r="F199" s="61"/>
      <c r="G199" s="61">
        <v>104166.66</v>
      </c>
      <c r="H199" s="61">
        <f t="shared" si="8"/>
        <v>32201.969488644412</v>
      </c>
      <c r="I199" s="61"/>
      <c r="J199" s="70"/>
      <c r="K199" s="70"/>
    </row>
    <row r="200" spans="1:13" x14ac:dyDescent="0.2">
      <c r="A200"/>
      <c r="B200" s="67"/>
      <c r="C200" s="72">
        <f t="shared" si="12"/>
        <v>7.1800000000000003E-2</v>
      </c>
      <c r="D200" s="69">
        <v>0</v>
      </c>
      <c r="E200" s="60">
        <f t="shared" si="9"/>
        <v>5104166.9799999949</v>
      </c>
      <c r="F200" s="61"/>
      <c r="G200" s="61"/>
      <c r="H200" s="61">
        <f t="shared" si="8"/>
        <v>0</v>
      </c>
      <c r="I200" s="61"/>
      <c r="J200" s="70"/>
      <c r="K200" s="70"/>
    </row>
    <row r="201" spans="1:13" x14ac:dyDescent="0.2">
      <c r="A201">
        <v>72</v>
      </c>
      <c r="B201" s="67" t="s">
        <v>32</v>
      </c>
      <c r="C201" s="72">
        <f t="shared" si="12"/>
        <v>7.1800000000000003E-2</v>
      </c>
      <c r="D201" s="69">
        <v>30</v>
      </c>
      <c r="E201" s="60">
        <f t="shared" si="9"/>
        <v>5104166.9799999949</v>
      </c>
      <c r="F201" s="61"/>
      <c r="G201" s="61">
        <v>104166.66</v>
      </c>
      <c r="H201" s="61">
        <f t="shared" si="8"/>
        <v>30539.932430333301</v>
      </c>
      <c r="I201" s="61">
        <f>SUM(H195:H200)</f>
        <v>96418.929055944347</v>
      </c>
      <c r="J201" s="70"/>
      <c r="K201" s="70"/>
    </row>
    <row r="202" spans="1:13" x14ac:dyDescent="0.2">
      <c r="A202"/>
      <c r="B202" s="67"/>
      <c r="C202" s="72">
        <f t="shared" si="12"/>
        <v>7.1800000000000003E-2</v>
      </c>
      <c r="D202" s="69">
        <v>0</v>
      </c>
      <c r="E202" s="60">
        <f t="shared" si="9"/>
        <v>5000000.3199999947</v>
      </c>
      <c r="F202" s="61"/>
      <c r="G202" s="61"/>
      <c r="H202" s="61">
        <f t="shared" si="8"/>
        <v>0</v>
      </c>
      <c r="I202" s="61"/>
      <c r="J202" s="70"/>
      <c r="K202" s="70"/>
    </row>
    <row r="203" spans="1:13" x14ac:dyDescent="0.2">
      <c r="A203">
        <v>73</v>
      </c>
      <c r="B203" s="67" t="s">
        <v>33</v>
      </c>
      <c r="C203" s="72">
        <f t="shared" si="12"/>
        <v>7.1800000000000003E-2</v>
      </c>
      <c r="D203" s="69">
        <v>31</v>
      </c>
      <c r="E203" s="60">
        <f t="shared" si="9"/>
        <v>5000000.3199999947</v>
      </c>
      <c r="F203" s="61"/>
      <c r="G203" s="61">
        <v>104166.66</v>
      </c>
      <c r="H203" s="61">
        <f t="shared" si="8"/>
        <v>30913.890867377744</v>
      </c>
      <c r="I203" s="61"/>
      <c r="J203" s="70"/>
      <c r="K203" s="70"/>
    </row>
    <row r="204" spans="1:13" x14ac:dyDescent="0.2">
      <c r="A204"/>
      <c r="B204" s="67"/>
      <c r="C204" s="72">
        <f t="shared" si="12"/>
        <v>7.1800000000000003E-2</v>
      </c>
      <c r="D204" s="69">
        <v>0</v>
      </c>
      <c r="E204" s="60">
        <f t="shared" si="9"/>
        <v>4895833.6599999946</v>
      </c>
      <c r="F204" s="61"/>
      <c r="G204" s="61"/>
      <c r="H204" s="61">
        <f t="shared" si="8"/>
        <v>0</v>
      </c>
      <c r="I204" s="61"/>
      <c r="J204" s="70"/>
      <c r="K204" s="70"/>
    </row>
    <row r="205" spans="1:13" x14ac:dyDescent="0.2">
      <c r="A205">
        <v>74</v>
      </c>
      <c r="B205" s="67" t="s">
        <v>34</v>
      </c>
      <c r="C205" s="72">
        <f t="shared" si="12"/>
        <v>7.1800000000000003E-2</v>
      </c>
      <c r="D205" s="69">
        <v>30</v>
      </c>
      <c r="E205" s="60">
        <f t="shared" si="9"/>
        <v>4895833.6599999946</v>
      </c>
      <c r="F205" s="61"/>
      <c r="G205" s="61">
        <v>104166.66</v>
      </c>
      <c r="H205" s="61">
        <f t="shared" si="8"/>
        <v>29293.4047323333</v>
      </c>
      <c r="I205" s="61"/>
      <c r="J205" s="70"/>
      <c r="K205" s="70"/>
    </row>
    <row r="206" spans="1:13" x14ac:dyDescent="0.2">
      <c r="A206"/>
      <c r="B206" s="67"/>
      <c r="C206" s="72">
        <f t="shared" si="12"/>
        <v>7.1800000000000003E-2</v>
      </c>
      <c r="D206" s="69">
        <v>0</v>
      </c>
      <c r="E206" s="60">
        <f t="shared" si="9"/>
        <v>4791666.9999999944</v>
      </c>
      <c r="F206" s="61"/>
      <c r="G206" s="61"/>
      <c r="H206" s="61">
        <f t="shared" si="8"/>
        <v>0</v>
      </c>
      <c r="I206" s="61"/>
      <c r="J206" s="70"/>
      <c r="K206" s="70"/>
    </row>
    <row r="207" spans="1:13" x14ac:dyDescent="0.2">
      <c r="A207">
        <v>75</v>
      </c>
      <c r="B207" s="67" t="s">
        <v>35</v>
      </c>
      <c r="C207" s="72">
        <f t="shared" si="12"/>
        <v>7.1800000000000003E-2</v>
      </c>
      <c r="D207" s="69">
        <v>31</v>
      </c>
      <c r="E207" s="60">
        <f t="shared" si="9"/>
        <v>4791666.9999999944</v>
      </c>
      <c r="F207" s="61"/>
      <c r="G207" s="61">
        <v>104166.66</v>
      </c>
      <c r="H207" s="61">
        <f t="shared" si="8"/>
        <v>29625.812246111076</v>
      </c>
      <c r="I207" s="61">
        <f>SUM(H201:H206)</f>
        <v>90747.228030044353</v>
      </c>
      <c r="J207" s="70"/>
      <c r="K207" s="70"/>
    </row>
    <row r="208" spans="1:13" x14ac:dyDescent="0.2">
      <c r="A208"/>
      <c r="B208" s="67"/>
      <c r="C208" s="72">
        <f t="shared" si="12"/>
        <v>7.1800000000000003E-2</v>
      </c>
      <c r="D208" s="69">
        <v>0</v>
      </c>
      <c r="E208" s="60">
        <f t="shared" si="9"/>
        <v>4687500.3399999943</v>
      </c>
      <c r="F208" s="61"/>
      <c r="G208" s="61"/>
      <c r="H208" s="61">
        <f t="shared" si="8"/>
        <v>0</v>
      </c>
      <c r="I208" s="61"/>
      <c r="J208" s="70"/>
      <c r="K208" s="70"/>
    </row>
    <row r="209" spans="1:13" x14ac:dyDescent="0.2">
      <c r="A209">
        <v>76</v>
      </c>
      <c r="B209" s="67" t="s">
        <v>36</v>
      </c>
      <c r="C209" s="72">
        <f t="shared" si="12"/>
        <v>7.1800000000000003E-2</v>
      </c>
      <c r="D209" s="69">
        <v>31</v>
      </c>
      <c r="E209" s="60">
        <f t="shared" si="9"/>
        <v>4687500.3399999943</v>
      </c>
      <c r="F209" s="61"/>
      <c r="G209" s="61">
        <v>104166.66</v>
      </c>
      <c r="H209" s="61">
        <f t="shared" si="8"/>
        <v>28981.772935477744</v>
      </c>
      <c r="I209" s="61"/>
      <c r="J209" s="70"/>
      <c r="K209" s="70"/>
    </row>
    <row r="210" spans="1:13" x14ac:dyDescent="0.2">
      <c r="A210"/>
      <c r="B210" s="67"/>
      <c r="C210" s="72">
        <f t="shared" si="12"/>
        <v>7.1800000000000003E-2</v>
      </c>
      <c r="D210" s="69">
        <v>0</v>
      </c>
      <c r="E210" s="60">
        <f t="shared" si="9"/>
        <v>4583333.6799999941</v>
      </c>
      <c r="F210" s="61"/>
      <c r="G210" s="61"/>
      <c r="H210" s="61">
        <f t="shared" si="8"/>
        <v>0</v>
      </c>
      <c r="I210" s="61"/>
      <c r="J210" s="70"/>
      <c r="K210" s="70"/>
    </row>
    <row r="211" spans="1:13" x14ac:dyDescent="0.2">
      <c r="A211">
        <v>77</v>
      </c>
      <c r="B211" s="67" t="s">
        <v>37</v>
      </c>
      <c r="C211" s="72">
        <f t="shared" si="12"/>
        <v>7.1800000000000003E-2</v>
      </c>
      <c r="D211" s="69">
        <v>30</v>
      </c>
      <c r="E211" s="60">
        <f t="shared" si="9"/>
        <v>4583333.6799999941</v>
      </c>
      <c r="F211" s="61"/>
      <c r="G211" s="61">
        <v>104166.66</v>
      </c>
      <c r="H211" s="61">
        <f t="shared" si="8"/>
        <v>27423.613185333295</v>
      </c>
      <c r="I211" s="61"/>
      <c r="J211" s="70"/>
      <c r="K211" s="70"/>
    </row>
    <row r="212" spans="1:13" x14ac:dyDescent="0.2">
      <c r="A212"/>
      <c r="B212" s="67"/>
      <c r="C212" s="72">
        <f t="shared" si="12"/>
        <v>7.1800000000000003E-2</v>
      </c>
      <c r="D212" s="69">
        <v>0</v>
      </c>
      <c r="E212" s="60">
        <f t="shared" si="9"/>
        <v>4479167.019999994</v>
      </c>
      <c r="F212" s="61"/>
      <c r="G212" s="61"/>
      <c r="H212" s="61">
        <f t="shared" si="8"/>
        <v>0</v>
      </c>
      <c r="I212" s="61"/>
      <c r="J212" s="70"/>
      <c r="K212" s="70"/>
    </row>
    <row r="213" spans="1:13" x14ac:dyDescent="0.2">
      <c r="A213">
        <v>78</v>
      </c>
      <c r="B213" s="67" t="s">
        <v>38</v>
      </c>
      <c r="C213" s="72">
        <f t="shared" si="12"/>
        <v>7.1800000000000003E-2</v>
      </c>
      <c r="D213" s="69">
        <v>31</v>
      </c>
      <c r="E213" s="60">
        <f t="shared" si="9"/>
        <v>4479167.019999994</v>
      </c>
      <c r="F213" s="61"/>
      <c r="G213" s="61">
        <v>104166.66</v>
      </c>
      <c r="H213" s="61">
        <f t="shared" si="8"/>
        <v>27693.694314211076</v>
      </c>
      <c r="I213" s="61">
        <f>SUM(H207:H212)</f>
        <v>86031.198366922108</v>
      </c>
      <c r="J213" s="70"/>
      <c r="K213" s="70"/>
    </row>
    <row r="214" spans="1:13" x14ac:dyDescent="0.2">
      <c r="A214"/>
      <c r="B214" s="67"/>
      <c r="C214" s="72">
        <f t="shared" si="12"/>
        <v>7.1800000000000003E-2</v>
      </c>
      <c r="D214" s="69">
        <v>0</v>
      </c>
      <c r="E214" s="60">
        <f t="shared" si="9"/>
        <v>4375000.3599999938</v>
      </c>
      <c r="F214" s="61"/>
      <c r="G214" s="61"/>
      <c r="H214" s="61">
        <f t="shared" si="8"/>
        <v>0</v>
      </c>
      <c r="I214" s="61"/>
      <c r="J214" s="70"/>
      <c r="K214" s="70"/>
    </row>
    <row r="215" spans="1:13" x14ac:dyDescent="0.2">
      <c r="A215">
        <v>79</v>
      </c>
      <c r="B215" s="67" t="s">
        <v>39</v>
      </c>
      <c r="C215" s="72">
        <f t="shared" si="12"/>
        <v>7.1800000000000003E-2</v>
      </c>
      <c r="D215" s="69">
        <v>30</v>
      </c>
      <c r="E215" s="60">
        <f t="shared" si="9"/>
        <v>4375000.3599999938</v>
      </c>
      <c r="F215" s="61"/>
      <c r="G215" s="61">
        <v>104166.66</v>
      </c>
      <c r="H215" s="61">
        <f t="shared" si="8"/>
        <v>26177.085487333297</v>
      </c>
      <c r="I215" s="61"/>
      <c r="J215" s="70"/>
      <c r="K215" s="70"/>
    </row>
    <row r="216" spans="1:13" x14ac:dyDescent="0.2">
      <c r="A216"/>
      <c r="B216" s="67"/>
      <c r="C216" s="72">
        <f t="shared" si="12"/>
        <v>7.1800000000000003E-2</v>
      </c>
      <c r="D216" s="69">
        <v>0</v>
      </c>
      <c r="E216" s="60">
        <f t="shared" si="9"/>
        <v>4270833.6999999937</v>
      </c>
      <c r="F216" s="61"/>
      <c r="G216" s="61"/>
      <c r="H216" s="61">
        <f t="shared" si="8"/>
        <v>0</v>
      </c>
      <c r="I216" s="61"/>
      <c r="J216" s="70"/>
      <c r="K216" s="70"/>
    </row>
    <row r="217" spans="1:13" x14ac:dyDescent="0.2">
      <c r="A217">
        <v>80</v>
      </c>
      <c r="B217" s="57" t="s">
        <v>47</v>
      </c>
      <c r="C217" s="58">
        <f t="shared" si="12"/>
        <v>7.1800000000000003E-2</v>
      </c>
      <c r="D217" s="59">
        <v>31</v>
      </c>
      <c r="E217" s="60">
        <f t="shared" si="9"/>
        <v>4270833.6999999937</v>
      </c>
      <c r="F217" s="63"/>
      <c r="G217" s="61">
        <v>104166.66</v>
      </c>
      <c r="H217" s="63">
        <f t="shared" ref="H217:H267" si="13">C217*D217*E217/360</f>
        <v>26405.615692944404</v>
      </c>
      <c r="I217" s="63"/>
      <c r="J217" s="64"/>
      <c r="K217" s="64"/>
      <c r="L217" s="51">
        <f>SUM(G195:G217)</f>
        <v>1249999.9200000002</v>
      </c>
      <c r="M217" s="51">
        <f>SUM(H195:H217)</f>
        <v>353473.75094739959</v>
      </c>
    </row>
    <row r="218" spans="1:13" x14ac:dyDescent="0.2">
      <c r="A218"/>
      <c r="B218" s="57"/>
      <c r="C218" s="58">
        <f>C193</f>
        <v>7.1800000000000003E-2</v>
      </c>
      <c r="D218" s="65">
        <v>0</v>
      </c>
      <c r="E218" s="60">
        <f t="shared" ref="E218:E281" si="14">E217+F218-G217</f>
        <v>4166667.0399999935</v>
      </c>
      <c r="F218" s="63"/>
      <c r="G218" s="61"/>
      <c r="H218" s="63">
        <f t="shared" si="13"/>
        <v>0</v>
      </c>
      <c r="I218" s="63"/>
      <c r="J218" s="64"/>
      <c r="K218" s="66">
        <f>SUM(K195:K217)</f>
        <v>1603473.6709473997</v>
      </c>
    </row>
    <row r="219" spans="1:13" x14ac:dyDescent="0.2">
      <c r="A219">
        <v>81</v>
      </c>
      <c r="B219" s="67" t="s">
        <v>29</v>
      </c>
      <c r="C219" s="72">
        <f t="shared" ref="C219:C241" si="15">C218</f>
        <v>7.1800000000000003E-2</v>
      </c>
      <c r="D219" s="69">
        <v>31</v>
      </c>
      <c r="E219" s="60">
        <f t="shared" si="14"/>
        <v>4166667.0399999935</v>
      </c>
      <c r="F219" s="61"/>
      <c r="G219" s="61">
        <v>104166.66</v>
      </c>
      <c r="H219" s="61">
        <f t="shared" si="13"/>
        <v>25761.576382311072</v>
      </c>
      <c r="I219" s="61">
        <f>SUM(H213:H218)</f>
        <v>80276.395494488766</v>
      </c>
      <c r="J219" s="70"/>
      <c r="K219" s="71">
        <f>SUM(G219:G242)</f>
        <v>1249999.9200000002</v>
      </c>
    </row>
    <row r="220" spans="1:13" x14ac:dyDescent="0.2">
      <c r="A220"/>
      <c r="B220" s="67"/>
      <c r="C220" s="72">
        <f t="shared" si="15"/>
        <v>7.1800000000000003E-2</v>
      </c>
      <c r="D220" s="69">
        <v>0</v>
      </c>
      <c r="E220" s="60">
        <f t="shared" si="14"/>
        <v>4062500.3799999934</v>
      </c>
      <c r="F220" s="61"/>
      <c r="G220" s="61"/>
      <c r="H220" s="61">
        <f t="shared" si="13"/>
        <v>0</v>
      </c>
      <c r="I220" s="61"/>
      <c r="J220" s="70"/>
      <c r="K220" s="71">
        <f>SUM(H219:H242)</f>
        <v>261417.68032245507</v>
      </c>
    </row>
    <row r="221" spans="1:13" x14ac:dyDescent="0.2">
      <c r="A221">
        <v>82</v>
      </c>
      <c r="B221" s="67" t="s">
        <v>30</v>
      </c>
      <c r="C221" s="72">
        <f t="shared" si="15"/>
        <v>7.1800000000000003E-2</v>
      </c>
      <c r="D221" s="73">
        <v>28</v>
      </c>
      <c r="E221" s="60">
        <f t="shared" si="14"/>
        <v>4062500.3799999934</v>
      </c>
      <c r="F221" s="61"/>
      <c r="G221" s="61">
        <v>104166.66</v>
      </c>
      <c r="H221" s="61">
        <f t="shared" si="13"/>
        <v>22686.807677644407</v>
      </c>
      <c r="I221" s="61"/>
      <c r="J221" s="70"/>
      <c r="K221" s="71">
        <f>SUM(J219:J264)</f>
        <v>0</v>
      </c>
    </row>
    <row r="222" spans="1:13" x14ac:dyDescent="0.2">
      <c r="A222"/>
      <c r="B222" s="67"/>
      <c r="C222" s="72">
        <f t="shared" si="15"/>
        <v>7.1800000000000003E-2</v>
      </c>
      <c r="D222" s="69">
        <v>0</v>
      </c>
      <c r="E222" s="60">
        <f t="shared" si="14"/>
        <v>3958333.7199999932</v>
      </c>
      <c r="F222" s="61"/>
      <c r="G222" s="61"/>
      <c r="H222" s="61">
        <f t="shared" si="13"/>
        <v>0</v>
      </c>
      <c r="I222" s="61"/>
      <c r="J222" s="70"/>
      <c r="K222" s="70"/>
    </row>
    <row r="223" spans="1:13" x14ac:dyDescent="0.2">
      <c r="A223">
        <v>83</v>
      </c>
      <c r="B223" s="67" t="s">
        <v>31</v>
      </c>
      <c r="C223" s="72">
        <f t="shared" si="15"/>
        <v>7.1800000000000003E-2</v>
      </c>
      <c r="D223" s="69">
        <v>31</v>
      </c>
      <c r="E223" s="60">
        <f t="shared" si="14"/>
        <v>3958333.7199999932</v>
      </c>
      <c r="F223" s="61"/>
      <c r="G223" s="61">
        <v>104166.66</v>
      </c>
      <c r="H223" s="61">
        <f t="shared" si="13"/>
        <v>24473.497761044404</v>
      </c>
      <c r="I223" s="61"/>
      <c r="J223" s="70"/>
      <c r="K223" s="70"/>
    </row>
    <row r="224" spans="1:13" x14ac:dyDescent="0.2">
      <c r="A224"/>
      <c r="B224" s="67"/>
      <c r="C224" s="72">
        <f t="shared" si="15"/>
        <v>7.1800000000000003E-2</v>
      </c>
      <c r="D224" s="69">
        <v>0</v>
      </c>
      <c r="E224" s="60">
        <f t="shared" si="14"/>
        <v>3854167.0599999931</v>
      </c>
      <c r="F224" s="61"/>
      <c r="G224" s="61"/>
      <c r="H224" s="61">
        <f t="shared" si="13"/>
        <v>0</v>
      </c>
      <c r="I224" s="61"/>
      <c r="J224" s="70"/>
      <c r="K224" s="70"/>
    </row>
    <row r="225" spans="1:11" x14ac:dyDescent="0.2">
      <c r="A225">
        <v>84</v>
      </c>
      <c r="B225" s="67" t="s">
        <v>32</v>
      </c>
      <c r="C225" s="72">
        <f t="shared" si="15"/>
        <v>7.1800000000000003E-2</v>
      </c>
      <c r="D225" s="69">
        <v>30</v>
      </c>
      <c r="E225" s="60">
        <f t="shared" si="14"/>
        <v>3854167.0599999931</v>
      </c>
      <c r="F225" s="61"/>
      <c r="G225" s="61">
        <v>104166.66</v>
      </c>
      <c r="H225" s="61">
        <f t="shared" si="13"/>
        <v>23060.766242333291</v>
      </c>
      <c r="I225" s="61">
        <f>SUM(H219:H224)</f>
        <v>72921.881820999886</v>
      </c>
      <c r="J225" s="70"/>
      <c r="K225" s="70"/>
    </row>
    <row r="226" spans="1:11" x14ac:dyDescent="0.2">
      <c r="A226"/>
      <c r="B226" s="67"/>
      <c r="C226" s="72">
        <f t="shared" si="15"/>
        <v>7.1800000000000003E-2</v>
      </c>
      <c r="D226" s="69">
        <v>0</v>
      </c>
      <c r="E226" s="60">
        <f t="shared" si="14"/>
        <v>3750000.3999999929</v>
      </c>
      <c r="F226" s="61"/>
      <c r="G226" s="61"/>
      <c r="H226" s="61">
        <f t="shared" si="13"/>
        <v>0</v>
      </c>
      <c r="I226" s="61"/>
      <c r="J226" s="70"/>
      <c r="K226" s="70"/>
    </row>
    <row r="227" spans="1:11" x14ac:dyDescent="0.2">
      <c r="A227">
        <v>85</v>
      </c>
      <c r="B227" s="67" t="s">
        <v>33</v>
      </c>
      <c r="C227" s="72">
        <f t="shared" si="15"/>
        <v>7.1800000000000003E-2</v>
      </c>
      <c r="D227" s="69">
        <v>31</v>
      </c>
      <c r="E227" s="60">
        <f t="shared" si="14"/>
        <v>3750000.3999999929</v>
      </c>
      <c r="F227" s="61"/>
      <c r="G227" s="61">
        <v>104166.66</v>
      </c>
      <c r="H227" s="61">
        <f t="shared" si="13"/>
        <v>23185.419139777736</v>
      </c>
      <c r="I227" s="61"/>
      <c r="J227" s="70"/>
      <c r="K227" s="70"/>
    </row>
    <row r="228" spans="1:11" x14ac:dyDescent="0.2">
      <c r="A228"/>
      <c r="B228" s="67"/>
      <c r="C228" s="72">
        <f t="shared" si="15"/>
        <v>7.1800000000000003E-2</v>
      </c>
      <c r="D228" s="69">
        <v>0</v>
      </c>
      <c r="E228" s="60">
        <f t="shared" si="14"/>
        <v>3645833.7399999928</v>
      </c>
      <c r="F228" s="61"/>
      <c r="G228" s="61"/>
      <c r="H228" s="61">
        <f t="shared" si="13"/>
        <v>0</v>
      </c>
      <c r="I228" s="61"/>
      <c r="J228" s="70"/>
      <c r="K228" s="70"/>
    </row>
    <row r="229" spans="1:11" x14ac:dyDescent="0.2">
      <c r="A229">
        <v>86</v>
      </c>
      <c r="B229" s="67" t="s">
        <v>34</v>
      </c>
      <c r="C229" s="72">
        <f t="shared" si="15"/>
        <v>7.1800000000000003E-2</v>
      </c>
      <c r="D229" s="69">
        <v>30</v>
      </c>
      <c r="E229" s="60">
        <f t="shared" si="14"/>
        <v>3645833.7399999928</v>
      </c>
      <c r="F229" s="61"/>
      <c r="G229" s="61">
        <v>104166.66</v>
      </c>
      <c r="H229" s="61">
        <f t="shared" si="13"/>
        <v>21814.23854433329</v>
      </c>
      <c r="I229" s="61"/>
      <c r="J229" s="70"/>
      <c r="K229" s="70"/>
    </row>
    <row r="230" spans="1:11" x14ac:dyDescent="0.2">
      <c r="A230"/>
      <c r="B230" s="67"/>
      <c r="C230" s="72">
        <f t="shared" si="15"/>
        <v>7.1800000000000003E-2</v>
      </c>
      <c r="D230" s="69">
        <v>0</v>
      </c>
      <c r="E230" s="60">
        <f t="shared" si="14"/>
        <v>3541667.0799999926</v>
      </c>
      <c r="F230" s="61"/>
      <c r="G230" s="61"/>
      <c r="H230" s="61">
        <f t="shared" si="13"/>
        <v>0</v>
      </c>
      <c r="I230" s="61"/>
      <c r="J230" s="70"/>
      <c r="K230" s="70"/>
    </row>
    <row r="231" spans="1:11" x14ac:dyDescent="0.2">
      <c r="A231">
        <v>87</v>
      </c>
      <c r="B231" s="67" t="s">
        <v>35</v>
      </c>
      <c r="C231" s="72">
        <f t="shared" si="15"/>
        <v>7.1800000000000003E-2</v>
      </c>
      <c r="D231" s="69">
        <v>31</v>
      </c>
      <c r="E231" s="60">
        <f t="shared" si="14"/>
        <v>3541667.0799999926</v>
      </c>
      <c r="F231" s="61"/>
      <c r="G231" s="61">
        <v>104166.66</v>
      </c>
      <c r="H231" s="61">
        <f t="shared" si="13"/>
        <v>21897.340518511068</v>
      </c>
      <c r="I231" s="61">
        <f>SUM(H225:H230)</f>
        <v>68060.423926444317</v>
      </c>
      <c r="J231" s="70"/>
      <c r="K231" s="70"/>
    </row>
    <row r="232" spans="1:11" x14ac:dyDescent="0.2">
      <c r="A232"/>
      <c r="B232" s="67"/>
      <c r="C232" s="72">
        <f t="shared" si="15"/>
        <v>7.1800000000000003E-2</v>
      </c>
      <c r="D232" s="69">
        <v>0</v>
      </c>
      <c r="E232" s="60">
        <f t="shared" si="14"/>
        <v>3437500.4199999925</v>
      </c>
      <c r="F232" s="61"/>
      <c r="G232" s="61"/>
      <c r="H232" s="61">
        <f t="shared" si="13"/>
        <v>0</v>
      </c>
      <c r="I232" s="61"/>
      <c r="J232" s="70"/>
      <c r="K232" s="70"/>
    </row>
    <row r="233" spans="1:11" x14ac:dyDescent="0.2">
      <c r="A233">
        <v>88</v>
      </c>
      <c r="B233" s="67" t="s">
        <v>36</v>
      </c>
      <c r="C233" s="72">
        <f t="shared" si="15"/>
        <v>7.1800000000000003E-2</v>
      </c>
      <c r="D233" s="69">
        <v>31</v>
      </c>
      <c r="E233" s="60">
        <f t="shared" si="14"/>
        <v>3437500.4199999925</v>
      </c>
      <c r="F233" s="61"/>
      <c r="G233" s="61">
        <v>104166.66</v>
      </c>
      <c r="H233" s="61">
        <f t="shared" si="13"/>
        <v>21253.301207877732</v>
      </c>
      <c r="I233" s="61"/>
      <c r="J233" s="70"/>
      <c r="K233" s="70"/>
    </row>
    <row r="234" spans="1:11" x14ac:dyDescent="0.2">
      <c r="A234"/>
      <c r="B234" s="67"/>
      <c r="C234" s="72">
        <f t="shared" si="15"/>
        <v>7.1800000000000003E-2</v>
      </c>
      <c r="D234" s="69">
        <v>0</v>
      </c>
      <c r="E234" s="60">
        <f t="shared" si="14"/>
        <v>3333333.7599999923</v>
      </c>
      <c r="F234" s="61"/>
      <c r="G234" s="61"/>
      <c r="H234" s="61">
        <f t="shared" si="13"/>
        <v>0</v>
      </c>
      <c r="I234" s="61"/>
      <c r="J234" s="70"/>
      <c r="K234" s="70"/>
    </row>
    <row r="235" spans="1:11" x14ac:dyDescent="0.2">
      <c r="A235">
        <v>89</v>
      </c>
      <c r="B235" s="67" t="s">
        <v>37</v>
      </c>
      <c r="C235" s="72">
        <f t="shared" si="15"/>
        <v>7.1800000000000003E-2</v>
      </c>
      <c r="D235" s="69">
        <v>30</v>
      </c>
      <c r="E235" s="60">
        <f t="shared" si="14"/>
        <v>3333333.7599999923</v>
      </c>
      <c r="F235" s="61"/>
      <c r="G235" s="61">
        <v>104166.66</v>
      </c>
      <c r="H235" s="61">
        <f t="shared" si="13"/>
        <v>19944.446997333285</v>
      </c>
      <c r="I235" s="61"/>
      <c r="J235" s="70"/>
      <c r="K235" s="70"/>
    </row>
    <row r="236" spans="1:11" x14ac:dyDescent="0.2">
      <c r="A236"/>
      <c r="B236" s="67"/>
      <c r="C236" s="72">
        <f t="shared" si="15"/>
        <v>7.1800000000000003E-2</v>
      </c>
      <c r="D236" s="69">
        <v>0</v>
      </c>
      <c r="E236" s="60">
        <f t="shared" si="14"/>
        <v>3229167.0999999922</v>
      </c>
      <c r="F236" s="61"/>
      <c r="G236" s="61"/>
      <c r="H236" s="61">
        <f t="shared" si="13"/>
        <v>0</v>
      </c>
      <c r="I236" s="61"/>
      <c r="J236" s="70"/>
      <c r="K236" s="70"/>
    </row>
    <row r="237" spans="1:11" x14ac:dyDescent="0.2">
      <c r="A237">
        <v>90</v>
      </c>
      <c r="B237" s="67" t="s">
        <v>38</v>
      </c>
      <c r="C237" s="72">
        <f t="shared" si="15"/>
        <v>7.1800000000000003E-2</v>
      </c>
      <c r="D237" s="69">
        <v>31</v>
      </c>
      <c r="E237" s="60">
        <f t="shared" si="14"/>
        <v>3229167.0999999922</v>
      </c>
      <c r="F237" s="61"/>
      <c r="G237" s="61">
        <v>104166.66</v>
      </c>
      <c r="H237" s="61">
        <f t="shared" si="13"/>
        <v>19965.222586611064</v>
      </c>
      <c r="I237" s="61">
        <f>SUM(H231:H236)</f>
        <v>63095.088723722089</v>
      </c>
      <c r="J237" s="70"/>
      <c r="K237" s="70"/>
    </row>
    <row r="238" spans="1:11" x14ac:dyDescent="0.2">
      <c r="A238"/>
      <c r="B238" s="67"/>
      <c r="C238" s="72">
        <f t="shared" si="15"/>
        <v>7.1800000000000003E-2</v>
      </c>
      <c r="D238" s="69">
        <v>0</v>
      </c>
      <c r="E238" s="60">
        <f t="shared" si="14"/>
        <v>3125000.439999992</v>
      </c>
      <c r="F238" s="61"/>
      <c r="G238" s="61"/>
      <c r="H238" s="61">
        <f t="shared" si="13"/>
        <v>0</v>
      </c>
      <c r="I238" s="61"/>
      <c r="J238" s="70"/>
      <c r="K238" s="70"/>
    </row>
    <row r="239" spans="1:11" x14ac:dyDescent="0.2">
      <c r="A239">
        <v>91</v>
      </c>
      <c r="B239" s="67" t="s">
        <v>39</v>
      </c>
      <c r="C239" s="72">
        <f t="shared" si="15"/>
        <v>7.1800000000000003E-2</v>
      </c>
      <c r="D239" s="69">
        <v>30</v>
      </c>
      <c r="E239" s="60">
        <f t="shared" si="14"/>
        <v>3125000.439999992</v>
      </c>
      <c r="F239" s="61"/>
      <c r="G239" s="61">
        <v>104166.66</v>
      </c>
      <c r="H239" s="61">
        <f t="shared" si="13"/>
        <v>18697.919299333284</v>
      </c>
      <c r="I239" s="61"/>
      <c r="J239" s="70"/>
      <c r="K239" s="70"/>
    </row>
    <row r="240" spans="1:11" x14ac:dyDescent="0.2">
      <c r="A240"/>
      <c r="B240" s="67"/>
      <c r="C240" s="72">
        <f t="shared" si="15"/>
        <v>7.1800000000000003E-2</v>
      </c>
      <c r="D240" s="69">
        <v>0</v>
      </c>
      <c r="E240" s="60">
        <f t="shared" si="14"/>
        <v>3020833.7799999919</v>
      </c>
      <c r="F240" s="61"/>
      <c r="G240" s="61"/>
      <c r="H240" s="61">
        <f t="shared" si="13"/>
        <v>0</v>
      </c>
      <c r="I240" s="61"/>
      <c r="J240" s="70"/>
      <c r="K240" s="70"/>
    </row>
    <row r="241" spans="1:13" x14ac:dyDescent="0.2">
      <c r="A241">
        <v>92</v>
      </c>
      <c r="B241" s="57" t="s">
        <v>48</v>
      </c>
      <c r="C241" s="58">
        <f t="shared" si="15"/>
        <v>7.1800000000000003E-2</v>
      </c>
      <c r="D241" s="59">
        <v>31</v>
      </c>
      <c r="E241" s="60">
        <f t="shared" si="14"/>
        <v>3020833.7799999919</v>
      </c>
      <c r="F241" s="63"/>
      <c r="G241" s="61">
        <v>104166.66</v>
      </c>
      <c r="H241" s="63">
        <f t="shared" si="13"/>
        <v>18677.143965344396</v>
      </c>
      <c r="I241" s="63"/>
      <c r="J241" s="64"/>
      <c r="K241" s="64"/>
      <c r="L241" s="51">
        <f>SUM(G219:G241)</f>
        <v>1249999.9200000002</v>
      </c>
      <c r="M241" s="51">
        <f>SUM(H219:H241)</f>
        <v>261417.68032245507</v>
      </c>
    </row>
    <row r="242" spans="1:13" x14ac:dyDescent="0.2">
      <c r="A242"/>
      <c r="B242" s="57"/>
      <c r="C242" s="58">
        <f>C217</f>
        <v>7.1800000000000003E-2</v>
      </c>
      <c r="D242" s="65">
        <v>0</v>
      </c>
      <c r="E242" s="60">
        <f t="shared" si="14"/>
        <v>2916667.1199999917</v>
      </c>
      <c r="F242" s="63"/>
      <c r="G242" s="61"/>
      <c r="H242" s="63">
        <f t="shared" si="13"/>
        <v>0</v>
      </c>
      <c r="I242" s="63"/>
      <c r="J242" s="64"/>
      <c r="K242" s="66">
        <f>SUM(K219:K241)</f>
        <v>1511417.6003224552</v>
      </c>
    </row>
    <row r="243" spans="1:13" x14ac:dyDescent="0.2">
      <c r="A243">
        <v>93</v>
      </c>
      <c r="B243" s="67" t="s">
        <v>29</v>
      </c>
      <c r="C243" s="72">
        <f t="shared" ref="C243:C306" si="16">C242</f>
        <v>7.1800000000000003E-2</v>
      </c>
      <c r="D243" s="69">
        <v>31</v>
      </c>
      <c r="E243" s="60">
        <f t="shared" si="14"/>
        <v>2916667.1199999917</v>
      </c>
      <c r="F243" s="61"/>
      <c r="G243" s="61">
        <v>104166.66</v>
      </c>
      <c r="H243" s="61">
        <f t="shared" si="13"/>
        <v>18033.10465471106</v>
      </c>
      <c r="I243" s="61">
        <f>SUM(H237:H242)</f>
        <v>57340.285851288747</v>
      </c>
      <c r="J243" s="70"/>
      <c r="K243" s="71">
        <f>SUM(G243:G266)</f>
        <v>1249999.9200000002</v>
      </c>
    </row>
    <row r="244" spans="1:13" x14ac:dyDescent="0.2">
      <c r="A244"/>
      <c r="B244" s="67"/>
      <c r="C244" s="72">
        <f t="shared" si="16"/>
        <v>7.1800000000000003E-2</v>
      </c>
      <c r="D244" s="69">
        <v>0</v>
      </c>
      <c r="E244" s="60">
        <f t="shared" si="14"/>
        <v>2812500.4599999916</v>
      </c>
      <c r="F244" s="61"/>
      <c r="G244" s="61"/>
      <c r="H244" s="61">
        <f t="shared" si="13"/>
        <v>0</v>
      </c>
      <c r="I244" s="61"/>
      <c r="J244" s="70"/>
      <c r="K244" s="71">
        <f>SUM(H243:H266)</f>
        <v>170421.1583684549</v>
      </c>
    </row>
    <row r="245" spans="1:13" x14ac:dyDescent="0.2">
      <c r="A245">
        <v>94</v>
      </c>
      <c r="B245" s="67" t="s">
        <v>30</v>
      </c>
      <c r="C245" s="72">
        <f t="shared" si="16"/>
        <v>7.1800000000000003E-2</v>
      </c>
      <c r="D245" s="73">
        <v>28</v>
      </c>
      <c r="E245" s="60">
        <f t="shared" si="14"/>
        <v>2812500.4599999916</v>
      </c>
      <c r="F245" s="61"/>
      <c r="G245" s="61">
        <v>104166.66</v>
      </c>
      <c r="H245" s="61">
        <f t="shared" si="13"/>
        <v>15706.252568844398</v>
      </c>
      <c r="I245" s="61"/>
      <c r="J245" s="70"/>
      <c r="K245" s="71">
        <f>SUM(J243:J264)</f>
        <v>0</v>
      </c>
    </row>
    <row r="246" spans="1:13" x14ac:dyDescent="0.2">
      <c r="A246"/>
      <c r="B246" s="67"/>
      <c r="C246" s="72">
        <f t="shared" si="16"/>
        <v>7.1800000000000003E-2</v>
      </c>
      <c r="D246" s="69">
        <v>0</v>
      </c>
      <c r="E246" s="60">
        <f t="shared" si="14"/>
        <v>2708333.7999999914</v>
      </c>
      <c r="F246" s="61"/>
      <c r="G246" s="61"/>
      <c r="H246" s="61">
        <f t="shared" si="13"/>
        <v>0</v>
      </c>
      <c r="I246" s="61"/>
      <c r="J246" s="70"/>
      <c r="K246" s="70"/>
    </row>
    <row r="247" spans="1:13" x14ac:dyDescent="0.2">
      <c r="A247">
        <v>95</v>
      </c>
      <c r="B247" s="67" t="s">
        <v>31</v>
      </c>
      <c r="C247" s="72">
        <f t="shared" si="16"/>
        <v>7.1800000000000003E-2</v>
      </c>
      <c r="D247" s="69">
        <v>31</v>
      </c>
      <c r="E247" s="60">
        <f t="shared" si="14"/>
        <v>2708333.7999999914</v>
      </c>
      <c r="F247" s="61"/>
      <c r="G247" s="61">
        <v>104166.66</v>
      </c>
      <c r="H247" s="61">
        <f t="shared" si="13"/>
        <v>16745.026033444392</v>
      </c>
      <c r="I247" s="61"/>
      <c r="J247" s="70"/>
      <c r="K247" s="70"/>
    </row>
    <row r="248" spans="1:13" x14ac:dyDescent="0.2">
      <c r="A248"/>
      <c r="B248" s="67"/>
      <c r="C248" s="72">
        <f t="shared" si="16"/>
        <v>7.1800000000000003E-2</v>
      </c>
      <c r="D248" s="69">
        <v>0</v>
      </c>
      <c r="E248" s="60">
        <f t="shared" si="14"/>
        <v>2604167.1399999913</v>
      </c>
      <c r="F248" s="61"/>
      <c r="G248" s="61"/>
      <c r="H248" s="61">
        <f t="shared" si="13"/>
        <v>0</v>
      </c>
      <c r="I248" s="61"/>
      <c r="J248" s="70"/>
      <c r="K248" s="70"/>
    </row>
    <row r="249" spans="1:13" x14ac:dyDescent="0.2">
      <c r="A249">
        <v>96</v>
      </c>
      <c r="B249" s="67" t="s">
        <v>32</v>
      </c>
      <c r="C249" s="72">
        <f t="shared" si="16"/>
        <v>7.1800000000000003E-2</v>
      </c>
      <c r="D249" s="69">
        <v>30</v>
      </c>
      <c r="E249" s="60">
        <f t="shared" si="14"/>
        <v>2604167.1399999913</v>
      </c>
      <c r="F249" s="61"/>
      <c r="G249" s="61">
        <v>104166.66</v>
      </c>
      <c r="H249" s="61">
        <f t="shared" si="13"/>
        <v>15581.600054333281</v>
      </c>
      <c r="I249" s="61">
        <f>SUM(H243:H248)</f>
        <v>50484.383256999849</v>
      </c>
      <c r="J249" s="70"/>
      <c r="K249" s="70"/>
    </row>
    <row r="250" spans="1:13" x14ac:dyDescent="0.2">
      <c r="A250"/>
      <c r="B250" s="67"/>
      <c r="C250" s="72">
        <f t="shared" si="16"/>
        <v>7.1800000000000003E-2</v>
      </c>
      <c r="D250" s="69">
        <v>0</v>
      </c>
      <c r="E250" s="60">
        <f t="shared" si="14"/>
        <v>2500000.4799999911</v>
      </c>
      <c r="F250" s="61"/>
      <c r="G250" s="61"/>
      <c r="H250" s="61">
        <f t="shared" si="13"/>
        <v>0</v>
      </c>
      <c r="I250" s="61"/>
      <c r="J250" s="70"/>
      <c r="K250" s="70"/>
    </row>
    <row r="251" spans="1:13" x14ac:dyDescent="0.2">
      <c r="A251">
        <v>97</v>
      </c>
      <c r="B251" s="67" t="s">
        <v>33</v>
      </c>
      <c r="C251" s="72">
        <f t="shared" si="16"/>
        <v>7.1800000000000003E-2</v>
      </c>
      <c r="D251" s="69">
        <v>31</v>
      </c>
      <c r="E251" s="60">
        <f t="shared" si="14"/>
        <v>2500000.4799999911</v>
      </c>
      <c r="F251" s="61"/>
      <c r="G251" s="61">
        <v>104166.66</v>
      </c>
      <c r="H251" s="61">
        <f t="shared" si="13"/>
        <v>15456.947412177724</v>
      </c>
      <c r="I251" s="61"/>
      <c r="J251" s="70"/>
      <c r="K251" s="70"/>
    </row>
    <row r="252" spans="1:13" x14ac:dyDescent="0.2">
      <c r="A252"/>
      <c r="B252" s="67"/>
      <c r="C252" s="72">
        <f t="shared" si="16"/>
        <v>7.1800000000000003E-2</v>
      </c>
      <c r="D252" s="69">
        <v>0</v>
      </c>
      <c r="E252" s="60">
        <f t="shared" si="14"/>
        <v>2395833.819999991</v>
      </c>
      <c r="F252" s="61"/>
      <c r="G252" s="61"/>
      <c r="H252" s="61">
        <f t="shared" si="13"/>
        <v>0</v>
      </c>
      <c r="I252" s="61"/>
      <c r="J252" s="70"/>
      <c r="K252" s="70"/>
    </row>
    <row r="253" spans="1:13" x14ac:dyDescent="0.2">
      <c r="A253">
        <v>98</v>
      </c>
      <c r="B253" s="67" t="s">
        <v>34</v>
      </c>
      <c r="C253" s="72">
        <f t="shared" si="16"/>
        <v>7.1800000000000003E-2</v>
      </c>
      <c r="D253" s="69">
        <v>30</v>
      </c>
      <c r="E253" s="60">
        <f t="shared" si="14"/>
        <v>2395833.819999991</v>
      </c>
      <c r="F253" s="61"/>
      <c r="G253" s="61">
        <v>104166.66</v>
      </c>
      <c r="H253" s="61">
        <f t="shared" si="13"/>
        <v>14335.072356333278</v>
      </c>
      <c r="I253" s="61"/>
      <c r="J253" s="70"/>
      <c r="K253" s="70"/>
    </row>
    <row r="254" spans="1:13" x14ac:dyDescent="0.2">
      <c r="A254"/>
      <c r="B254" s="67"/>
      <c r="C254" s="72">
        <f t="shared" si="16"/>
        <v>7.1800000000000003E-2</v>
      </c>
      <c r="D254" s="69">
        <v>0</v>
      </c>
      <c r="E254" s="60">
        <f t="shared" si="14"/>
        <v>2291667.1599999908</v>
      </c>
      <c r="F254" s="61"/>
      <c r="G254" s="61"/>
      <c r="H254" s="61">
        <f t="shared" si="13"/>
        <v>0</v>
      </c>
      <c r="I254" s="61"/>
      <c r="J254" s="70"/>
      <c r="K254" s="70"/>
    </row>
    <row r="255" spans="1:13" x14ac:dyDescent="0.2">
      <c r="A255">
        <v>99</v>
      </c>
      <c r="B255" s="67" t="s">
        <v>35</v>
      </c>
      <c r="C255" s="72">
        <f t="shared" si="16"/>
        <v>7.1800000000000003E-2</v>
      </c>
      <c r="D255" s="69">
        <v>31</v>
      </c>
      <c r="E255" s="60">
        <f t="shared" si="14"/>
        <v>2291667.1599999908</v>
      </c>
      <c r="F255" s="61"/>
      <c r="G255" s="61">
        <v>104166.66</v>
      </c>
      <c r="H255" s="61">
        <f t="shared" si="13"/>
        <v>14168.868790911056</v>
      </c>
      <c r="I255" s="61">
        <f>SUM(H249:H254)</f>
        <v>45373.619822844281</v>
      </c>
      <c r="J255" s="70"/>
      <c r="K255" s="70"/>
    </row>
    <row r="256" spans="1:13" x14ac:dyDescent="0.2">
      <c r="A256"/>
      <c r="B256" s="67"/>
      <c r="C256" s="72">
        <f t="shared" si="16"/>
        <v>7.1800000000000003E-2</v>
      </c>
      <c r="D256" s="69">
        <v>0</v>
      </c>
      <c r="E256" s="60">
        <f t="shared" si="14"/>
        <v>2187500.4999999907</v>
      </c>
      <c r="F256" s="61"/>
      <c r="G256" s="61"/>
      <c r="H256" s="61">
        <f t="shared" si="13"/>
        <v>0</v>
      </c>
      <c r="I256" s="61"/>
      <c r="J256" s="70"/>
      <c r="K256" s="70"/>
    </row>
    <row r="257" spans="1:13" x14ac:dyDescent="0.2">
      <c r="A257">
        <v>100</v>
      </c>
      <c r="B257" s="67" t="s">
        <v>36</v>
      </c>
      <c r="C257" s="72">
        <f t="shared" si="16"/>
        <v>7.1800000000000003E-2</v>
      </c>
      <c r="D257" s="69">
        <v>31</v>
      </c>
      <c r="E257" s="60">
        <f t="shared" si="14"/>
        <v>2187500.4999999907</v>
      </c>
      <c r="F257" s="61"/>
      <c r="G257" s="61">
        <v>104166.66</v>
      </c>
      <c r="H257" s="61">
        <f t="shared" si="13"/>
        <v>13524.829480277722</v>
      </c>
      <c r="I257" s="61"/>
      <c r="J257" s="70"/>
      <c r="K257" s="70"/>
    </row>
    <row r="258" spans="1:13" x14ac:dyDescent="0.2">
      <c r="A258"/>
      <c r="B258" s="67"/>
      <c r="C258" s="72">
        <f t="shared" si="16"/>
        <v>7.1800000000000003E-2</v>
      </c>
      <c r="D258" s="69">
        <v>0</v>
      </c>
      <c r="E258" s="60">
        <f t="shared" si="14"/>
        <v>2083333.8399999908</v>
      </c>
      <c r="F258" s="61"/>
      <c r="G258" s="61"/>
      <c r="H258" s="61">
        <f t="shared" si="13"/>
        <v>0</v>
      </c>
      <c r="I258" s="61"/>
      <c r="J258" s="70"/>
      <c r="K258" s="70"/>
    </row>
    <row r="259" spans="1:13" x14ac:dyDescent="0.2">
      <c r="A259">
        <v>101</v>
      </c>
      <c r="B259" s="67" t="s">
        <v>37</v>
      </c>
      <c r="C259" s="72">
        <f t="shared" si="16"/>
        <v>7.1800000000000003E-2</v>
      </c>
      <c r="D259" s="69">
        <v>30</v>
      </c>
      <c r="E259" s="60">
        <f t="shared" si="14"/>
        <v>2083333.8399999908</v>
      </c>
      <c r="F259" s="61"/>
      <c r="G259" s="61">
        <v>104166.66</v>
      </c>
      <c r="H259" s="61">
        <f t="shared" si="13"/>
        <v>12465.280809333279</v>
      </c>
      <c r="I259" s="61"/>
      <c r="J259" s="70"/>
      <c r="K259" s="70"/>
    </row>
    <row r="260" spans="1:13" x14ac:dyDescent="0.2">
      <c r="A260"/>
      <c r="B260" s="67"/>
      <c r="C260" s="72">
        <f t="shared" si="16"/>
        <v>7.1800000000000003E-2</v>
      </c>
      <c r="D260" s="69">
        <v>0</v>
      </c>
      <c r="E260" s="60">
        <f t="shared" si="14"/>
        <v>1979167.1799999909</v>
      </c>
      <c r="F260" s="61"/>
      <c r="G260" s="61"/>
      <c r="H260" s="61">
        <f t="shared" si="13"/>
        <v>0</v>
      </c>
      <c r="I260" s="61"/>
      <c r="J260" s="70"/>
      <c r="K260" s="70"/>
    </row>
    <row r="261" spans="1:13" x14ac:dyDescent="0.2">
      <c r="A261">
        <v>102</v>
      </c>
      <c r="B261" s="67" t="s">
        <v>38</v>
      </c>
      <c r="C261" s="72">
        <f t="shared" si="16"/>
        <v>7.1800000000000003E-2</v>
      </c>
      <c r="D261" s="69">
        <v>31</v>
      </c>
      <c r="E261" s="60">
        <f t="shared" si="14"/>
        <v>1979167.1799999909</v>
      </c>
      <c r="F261" s="61"/>
      <c r="G261" s="61">
        <v>104166.66</v>
      </c>
      <c r="H261" s="61">
        <f t="shared" si="13"/>
        <v>12236.750859011056</v>
      </c>
      <c r="I261" s="61">
        <f>SUM(H255:H260)</f>
        <v>40158.979080522055</v>
      </c>
      <c r="J261" s="70"/>
      <c r="K261" s="70"/>
    </row>
    <row r="262" spans="1:13" x14ac:dyDescent="0.2">
      <c r="A262"/>
      <c r="B262" s="67"/>
      <c r="C262" s="72">
        <f t="shared" si="16"/>
        <v>7.1800000000000003E-2</v>
      </c>
      <c r="D262" s="69">
        <v>0</v>
      </c>
      <c r="E262" s="60">
        <f t="shared" si="14"/>
        <v>1875000.5199999909</v>
      </c>
      <c r="F262" s="61"/>
      <c r="G262" s="61"/>
      <c r="H262" s="61">
        <f t="shared" si="13"/>
        <v>0</v>
      </c>
      <c r="I262" s="61"/>
      <c r="J262" s="70"/>
      <c r="K262" s="70"/>
    </row>
    <row r="263" spans="1:13" x14ac:dyDescent="0.2">
      <c r="A263">
        <v>103</v>
      </c>
      <c r="B263" s="67" t="s">
        <v>39</v>
      </c>
      <c r="C263" s="72">
        <f t="shared" si="16"/>
        <v>7.1800000000000003E-2</v>
      </c>
      <c r="D263" s="69">
        <v>30</v>
      </c>
      <c r="E263" s="60">
        <f t="shared" si="14"/>
        <v>1875000.5199999909</v>
      </c>
      <c r="F263" s="61"/>
      <c r="G263" s="61">
        <v>104166.66</v>
      </c>
      <c r="H263" s="61">
        <f t="shared" si="13"/>
        <v>11218.753111333279</v>
      </c>
      <c r="I263" s="61"/>
      <c r="J263" s="70"/>
      <c r="K263" s="70"/>
    </row>
    <row r="264" spans="1:13" x14ac:dyDescent="0.2">
      <c r="A264"/>
      <c r="B264" s="67"/>
      <c r="C264" s="72">
        <f t="shared" si="16"/>
        <v>7.1800000000000003E-2</v>
      </c>
      <c r="D264" s="69">
        <v>0</v>
      </c>
      <c r="E264" s="60">
        <f t="shared" si="14"/>
        <v>1770833.859999991</v>
      </c>
      <c r="F264" s="61"/>
      <c r="G264" s="61"/>
      <c r="H264" s="61">
        <f t="shared" si="13"/>
        <v>0</v>
      </c>
      <c r="I264" s="61"/>
      <c r="J264" s="70"/>
      <c r="K264" s="70"/>
    </row>
    <row r="265" spans="1:13" x14ac:dyDescent="0.2">
      <c r="A265">
        <v>104</v>
      </c>
      <c r="B265" s="57" t="s">
        <v>49</v>
      </c>
      <c r="C265" s="72">
        <f t="shared" si="16"/>
        <v>7.1800000000000003E-2</v>
      </c>
      <c r="D265" s="69">
        <v>31</v>
      </c>
      <c r="E265" s="60">
        <f t="shared" si="14"/>
        <v>1770833.859999991</v>
      </c>
      <c r="F265" s="75"/>
      <c r="G265" s="61">
        <v>104166.66</v>
      </c>
      <c r="H265" s="61">
        <f t="shared" si="13"/>
        <v>10948.672237744389</v>
      </c>
      <c r="I265" s="76"/>
      <c r="J265" s="76"/>
      <c r="K265" s="66">
        <f>K243+K244</f>
        <v>1420421.0783684552</v>
      </c>
      <c r="L265" s="51">
        <f>SUM(G243:G265)</f>
        <v>1249999.9200000002</v>
      </c>
      <c r="M265" s="51">
        <f>SUM(H243:H265)</f>
        <v>170421.1583684549</v>
      </c>
    </row>
    <row r="266" spans="1:13" x14ac:dyDescent="0.2">
      <c r="A266"/>
      <c r="B266" s="57"/>
      <c r="C266" s="72">
        <f t="shared" si="16"/>
        <v>7.1800000000000003E-2</v>
      </c>
      <c r="D266" s="69">
        <v>0</v>
      </c>
      <c r="E266" s="60">
        <f t="shared" si="14"/>
        <v>1666667.1999999911</v>
      </c>
      <c r="F266" s="75"/>
      <c r="G266" s="61"/>
      <c r="H266" s="61">
        <f t="shared" si="13"/>
        <v>0</v>
      </c>
      <c r="I266" s="76"/>
      <c r="J266" s="76"/>
      <c r="K266" s="70"/>
    </row>
    <row r="267" spans="1:13" x14ac:dyDescent="0.2">
      <c r="A267">
        <v>105</v>
      </c>
      <c r="B267" s="67" t="s">
        <v>50</v>
      </c>
      <c r="C267" s="72">
        <f t="shared" si="16"/>
        <v>7.1800000000000003E-2</v>
      </c>
      <c r="D267" s="69">
        <v>31</v>
      </c>
      <c r="E267" s="60">
        <f t="shared" si="14"/>
        <v>1666667.1999999911</v>
      </c>
      <c r="F267" s="75"/>
      <c r="G267" s="61">
        <v>104166.66</v>
      </c>
      <c r="H267" s="61">
        <f t="shared" si="13"/>
        <v>10304.632927111057</v>
      </c>
      <c r="I267" s="76"/>
      <c r="J267" s="76"/>
      <c r="K267" s="70"/>
    </row>
    <row r="268" spans="1:13" x14ac:dyDescent="0.2">
      <c r="A268"/>
      <c r="B268" s="76"/>
      <c r="C268" s="72">
        <f t="shared" si="16"/>
        <v>7.1800000000000003E-2</v>
      </c>
      <c r="D268" s="69">
        <v>0</v>
      </c>
      <c r="E268" s="60">
        <f t="shared" si="14"/>
        <v>1562500.5399999912</v>
      </c>
      <c r="F268" s="75"/>
      <c r="G268" s="61"/>
      <c r="H268" s="77"/>
      <c r="I268" s="76"/>
      <c r="J268" s="76"/>
      <c r="K268" s="78"/>
    </row>
    <row r="269" spans="1:13" x14ac:dyDescent="0.2">
      <c r="A269">
        <v>106</v>
      </c>
      <c r="B269" s="67" t="s">
        <v>30</v>
      </c>
      <c r="C269" s="72">
        <f t="shared" si="16"/>
        <v>7.1800000000000003E-2</v>
      </c>
      <c r="D269" s="73">
        <v>28</v>
      </c>
      <c r="E269" s="60">
        <f t="shared" si="14"/>
        <v>1562500.5399999912</v>
      </c>
      <c r="F269" s="61"/>
      <c r="G269" s="61">
        <v>104166.66</v>
      </c>
      <c r="H269" s="61">
        <f t="shared" ref="H269:H332" si="17">C269*D269*E269/360</f>
        <v>8725.6974600443973</v>
      </c>
      <c r="I269" s="61"/>
      <c r="J269" s="70"/>
      <c r="K269" s="71">
        <f>SUM(J267:J288)</f>
        <v>0</v>
      </c>
    </row>
    <row r="270" spans="1:13" x14ac:dyDescent="0.2">
      <c r="A270"/>
      <c r="B270" s="67"/>
      <c r="C270" s="72">
        <f t="shared" si="16"/>
        <v>7.1800000000000003E-2</v>
      </c>
      <c r="D270" s="69">
        <v>0</v>
      </c>
      <c r="E270" s="60">
        <f t="shared" si="14"/>
        <v>1458333.8799999913</v>
      </c>
      <c r="F270" s="61"/>
      <c r="G270" s="61"/>
      <c r="H270" s="61">
        <f t="shared" si="17"/>
        <v>0</v>
      </c>
      <c r="I270" s="61"/>
      <c r="J270" s="70"/>
      <c r="K270" s="70">
        <f>SUM(G267:G290)</f>
        <v>1249999.9200000002</v>
      </c>
    </row>
    <row r="271" spans="1:13" x14ac:dyDescent="0.2">
      <c r="A271">
        <v>107</v>
      </c>
      <c r="B271" s="67" t="s">
        <v>31</v>
      </c>
      <c r="C271" s="72">
        <f t="shared" si="16"/>
        <v>7.1800000000000003E-2</v>
      </c>
      <c r="D271" s="69">
        <v>31</v>
      </c>
      <c r="E271" s="60">
        <f t="shared" si="14"/>
        <v>1458333.8799999913</v>
      </c>
      <c r="F271" s="61"/>
      <c r="G271" s="61">
        <v>104166.66</v>
      </c>
      <c r="H271" s="61">
        <f t="shared" si="17"/>
        <v>9016.5543058443909</v>
      </c>
      <c r="I271" s="61"/>
      <c r="J271" s="70"/>
      <c r="K271" s="70">
        <f>SUM(H267:H290)</f>
        <v>79424.63641445493</v>
      </c>
    </row>
    <row r="272" spans="1:13" x14ac:dyDescent="0.2">
      <c r="A272"/>
      <c r="B272" s="67"/>
      <c r="C272" s="72">
        <f t="shared" si="16"/>
        <v>7.1800000000000003E-2</v>
      </c>
      <c r="D272" s="69">
        <v>0</v>
      </c>
      <c r="E272" s="60">
        <f t="shared" si="14"/>
        <v>1354167.2199999914</v>
      </c>
      <c r="F272" s="61"/>
      <c r="G272" s="61"/>
      <c r="H272" s="61">
        <f t="shared" si="17"/>
        <v>0</v>
      </c>
      <c r="I272" s="61"/>
      <c r="J272" s="70"/>
      <c r="K272" s="79"/>
      <c r="L272" s="51">
        <f>G267+G269+G271</f>
        <v>312499.98</v>
      </c>
      <c r="M272" s="51">
        <f>H267+H269+H271</f>
        <v>28046.884692999844</v>
      </c>
    </row>
    <row r="273" spans="1:11" x14ac:dyDescent="0.2">
      <c r="A273">
        <v>108</v>
      </c>
      <c r="B273" s="67" t="s">
        <v>51</v>
      </c>
      <c r="C273" s="72">
        <f t="shared" si="16"/>
        <v>7.1800000000000003E-2</v>
      </c>
      <c r="D273" s="69">
        <v>30</v>
      </c>
      <c r="E273" s="60">
        <f t="shared" si="14"/>
        <v>1354167.2199999914</v>
      </c>
      <c r="F273" s="75"/>
      <c r="G273" s="61">
        <v>104166.66</v>
      </c>
      <c r="H273" s="61">
        <f t="shared" si="17"/>
        <v>8102.433866333281</v>
      </c>
      <c r="I273" s="76"/>
      <c r="J273" s="76"/>
      <c r="K273" s="79"/>
    </row>
    <row r="274" spans="1:11" x14ac:dyDescent="0.2">
      <c r="A274"/>
      <c r="B274" s="76"/>
      <c r="C274" s="72">
        <f t="shared" si="16"/>
        <v>7.1800000000000003E-2</v>
      </c>
      <c r="D274" s="69">
        <v>0</v>
      </c>
      <c r="E274" s="60">
        <f t="shared" si="14"/>
        <v>1250000.5599999914</v>
      </c>
      <c r="F274" s="75"/>
      <c r="G274" s="61"/>
      <c r="H274" s="61">
        <f t="shared" si="17"/>
        <v>0</v>
      </c>
      <c r="I274" s="76"/>
      <c r="J274" s="76"/>
      <c r="K274" s="80"/>
    </row>
    <row r="275" spans="1:11" x14ac:dyDescent="0.2">
      <c r="A275">
        <v>109</v>
      </c>
      <c r="B275" s="67" t="s">
        <v>33</v>
      </c>
      <c r="C275" s="72">
        <f t="shared" si="16"/>
        <v>7.1800000000000003E-2</v>
      </c>
      <c r="D275" s="69">
        <v>31</v>
      </c>
      <c r="E275" s="60">
        <f t="shared" si="14"/>
        <v>1250000.5599999914</v>
      </c>
      <c r="F275" s="75"/>
      <c r="G275" s="61">
        <v>104166.66</v>
      </c>
      <c r="H275" s="61">
        <f t="shared" si="17"/>
        <v>7728.4756845777247</v>
      </c>
      <c r="I275" s="76"/>
      <c r="J275" s="76"/>
      <c r="K275" s="76"/>
    </row>
    <row r="276" spans="1:11" x14ac:dyDescent="0.2">
      <c r="A276"/>
      <c r="B276" s="67"/>
      <c r="C276" s="72">
        <f t="shared" si="16"/>
        <v>7.1800000000000003E-2</v>
      </c>
      <c r="D276" s="69">
        <v>0</v>
      </c>
      <c r="E276" s="60">
        <f t="shared" si="14"/>
        <v>1145833.8999999915</v>
      </c>
      <c r="F276" s="75"/>
      <c r="G276" s="61"/>
      <c r="H276" s="61">
        <f t="shared" si="17"/>
        <v>0</v>
      </c>
      <c r="I276" s="76"/>
      <c r="J276" s="76"/>
      <c r="K276" s="76"/>
    </row>
    <row r="277" spans="1:11" x14ac:dyDescent="0.2">
      <c r="A277">
        <v>110</v>
      </c>
      <c r="B277" s="67" t="s">
        <v>34</v>
      </c>
      <c r="C277" s="72">
        <f t="shared" si="16"/>
        <v>7.1800000000000003E-2</v>
      </c>
      <c r="D277" s="69">
        <v>30</v>
      </c>
      <c r="E277" s="60">
        <f t="shared" si="14"/>
        <v>1145833.8999999915</v>
      </c>
      <c r="F277" s="75"/>
      <c r="G277" s="61">
        <v>104166.66</v>
      </c>
      <c r="H277" s="61">
        <f t="shared" si="17"/>
        <v>6855.906168333282</v>
      </c>
      <c r="I277" s="76"/>
      <c r="J277" s="76"/>
      <c r="K277" s="76"/>
    </row>
    <row r="278" spans="1:11" x14ac:dyDescent="0.2">
      <c r="A278"/>
      <c r="B278" s="67"/>
      <c r="C278" s="72">
        <f t="shared" si="16"/>
        <v>7.1800000000000003E-2</v>
      </c>
      <c r="D278" s="69">
        <v>0</v>
      </c>
      <c r="E278" s="60">
        <f t="shared" si="14"/>
        <v>1041667.2399999915</v>
      </c>
      <c r="F278" s="75"/>
      <c r="G278" s="61"/>
      <c r="H278" s="61">
        <f t="shared" si="17"/>
        <v>0</v>
      </c>
      <c r="I278" s="76"/>
      <c r="J278" s="76"/>
      <c r="K278" s="76"/>
    </row>
    <row r="279" spans="1:11" x14ac:dyDescent="0.2">
      <c r="A279">
        <v>111</v>
      </c>
      <c r="B279" s="67" t="s">
        <v>35</v>
      </c>
      <c r="C279" s="72">
        <f t="shared" si="16"/>
        <v>7.1800000000000003E-2</v>
      </c>
      <c r="D279" s="69">
        <v>31</v>
      </c>
      <c r="E279" s="60">
        <f t="shared" si="14"/>
        <v>1041667.2399999915</v>
      </c>
      <c r="F279" s="75"/>
      <c r="G279" s="61">
        <v>104166.66</v>
      </c>
      <c r="H279" s="61">
        <f t="shared" si="17"/>
        <v>6440.3970633110584</v>
      </c>
      <c r="I279" s="76"/>
      <c r="J279" s="76"/>
      <c r="K279" s="76"/>
    </row>
    <row r="280" spans="1:11" x14ac:dyDescent="0.2">
      <c r="A280"/>
      <c r="B280" s="67"/>
      <c r="C280" s="72">
        <f t="shared" si="16"/>
        <v>7.1800000000000003E-2</v>
      </c>
      <c r="D280" s="69">
        <v>0</v>
      </c>
      <c r="E280" s="60">
        <f t="shared" si="14"/>
        <v>937500.57999999146</v>
      </c>
      <c r="F280" s="75"/>
      <c r="G280" s="61"/>
      <c r="H280" s="61">
        <f t="shared" si="17"/>
        <v>0</v>
      </c>
      <c r="I280" s="76"/>
      <c r="J280" s="76"/>
      <c r="K280" s="76"/>
    </row>
    <row r="281" spans="1:11" x14ac:dyDescent="0.2">
      <c r="A281">
        <v>112</v>
      </c>
      <c r="B281" s="67" t="s">
        <v>36</v>
      </c>
      <c r="C281" s="72">
        <f t="shared" si="16"/>
        <v>7.1800000000000003E-2</v>
      </c>
      <c r="D281" s="69">
        <v>31</v>
      </c>
      <c r="E281" s="60">
        <f t="shared" si="14"/>
        <v>937500.57999999146</v>
      </c>
      <c r="F281" s="75"/>
      <c r="G281" s="61">
        <v>104166.66</v>
      </c>
      <c r="H281" s="61">
        <f t="shared" si="17"/>
        <v>5796.3577526777253</v>
      </c>
      <c r="I281" s="76"/>
      <c r="J281" s="76"/>
      <c r="K281" s="76"/>
    </row>
    <row r="282" spans="1:11" x14ac:dyDescent="0.2">
      <c r="A282"/>
      <c r="B282" s="67"/>
      <c r="C282" s="72">
        <f t="shared" si="16"/>
        <v>7.1800000000000003E-2</v>
      </c>
      <c r="D282" s="69">
        <v>0</v>
      </c>
      <c r="E282" s="60">
        <f t="shared" ref="E282:E345" si="18">E281+F282-G281</f>
        <v>833333.91999999143</v>
      </c>
      <c r="F282" s="75"/>
      <c r="G282" s="61"/>
      <c r="H282" s="61">
        <f t="shared" si="17"/>
        <v>0</v>
      </c>
      <c r="I282" s="76"/>
      <c r="J282" s="76"/>
      <c r="K282" s="76"/>
    </row>
    <row r="283" spans="1:11" x14ac:dyDescent="0.2">
      <c r="A283">
        <v>113</v>
      </c>
      <c r="B283" s="67" t="s">
        <v>37</v>
      </c>
      <c r="C283" s="72">
        <f t="shared" si="16"/>
        <v>7.1800000000000003E-2</v>
      </c>
      <c r="D283" s="69">
        <v>30</v>
      </c>
      <c r="E283" s="60">
        <f t="shared" si="18"/>
        <v>833333.91999999143</v>
      </c>
      <c r="F283" s="75"/>
      <c r="G283" s="61">
        <v>104166.66</v>
      </c>
      <c r="H283" s="61">
        <f t="shared" si="17"/>
        <v>4986.1146213332822</v>
      </c>
      <c r="I283" s="76"/>
      <c r="J283" s="76"/>
      <c r="K283" s="76"/>
    </row>
    <row r="284" spans="1:11" x14ac:dyDescent="0.2">
      <c r="A284"/>
      <c r="B284" s="67"/>
      <c r="C284" s="72">
        <f t="shared" si="16"/>
        <v>7.1800000000000003E-2</v>
      </c>
      <c r="D284" s="69">
        <v>0</v>
      </c>
      <c r="E284" s="60">
        <f t="shared" si="18"/>
        <v>729167.25999999139</v>
      </c>
      <c r="F284" s="75"/>
      <c r="G284" s="61"/>
      <c r="H284" s="61">
        <f t="shared" si="17"/>
        <v>0</v>
      </c>
      <c r="I284" s="76"/>
      <c r="J284" s="76"/>
      <c r="K284" s="76"/>
    </row>
    <row r="285" spans="1:11" x14ac:dyDescent="0.2">
      <c r="A285">
        <v>114</v>
      </c>
      <c r="B285" s="67" t="s">
        <v>38</v>
      </c>
      <c r="C285" s="72">
        <f t="shared" si="16"/>
        <v>7.1800000000000003E-2</v>
      </c>
      <c r="D285" s="69">
        <v>31</v>
      </c>
      <c r="E285" s="60">
        <f t="shared" si="18"/>
        <v>729167.25999999139</v>
      </c>
      <c r="F285" s="75"/>
      <c r="G285" s="61">
        <v>104166.66</v>
      </c>
      <c r="H285" s="61">
        <f t="shared" si="17"/>
        <v>4508.2791314110582</v>
      </c>
      <c r="I285" s="76"/>
      <c r="J285" s="76"/>
      <c r="K285" s="76"/>
    </row>
    <row r="286" spans="1:11" x14ac:dyDescent="0.2">
      <c r="A286"/>
      <c r="B286" s="67"/>
      <c r="C286" s="72">
        <f t="shared" si="16"/>
        <v>7.1800000000000003E-2</v>
      </c>
      <c r="D286" s="69">
        <v>0</v>
      </c>
      <c r="E286" s="60">
        <f t="shared" si="18"/>
        <v>625000.59999999136</v>
      </c>
      <c r="F286" s="75"/>
      <c r="G286" s="61"/>
      <c r="H286" s="61">
        <f t="shared" si="17"/>
        <v>0</v>
      </c>
      <c r="I286" s="76"/>
      <c r="J286" s="76"/>
      <c r="K286" s="76"/>
    </row>
    <row r="287" spans="1:11" x14ac:dyDescent="0.2">
      <c r="A287">
        <v>115</v>
      </c>
      <c r="B287" s="67" t="s">
        <v>39</v>
      </c>
      <c r="C287" s="72">
        <f t="shared" si="16"/>
        <v>7.1800000000000003E-2</v>
      </c>
      <c r="D287" s="69">
        <v>30</v>
      </c>
      <c r="E287" s="60">
        <f t="shared" si="18"/>
        <v>625000.59999999136</v>
      </c>
      <c r="F287" s="75"/>
      <c r="G287" s="61">
        <v>104166.66</v>
      </c>
      <c r="H287" s="61">
        <f t="shared" si="17"/>
        <v>3739.5869233332814</v>
      </c>
      <c r="I287" s="76"/>
      <c r="J287" s="76"/>
      <c r="K287" s="76"/>
    </row>
    <row r="288" spans="1:11" x14ac:dyDescent="0.2">
      <c r="A288"/>
      <c r="B288" s="67"/>
      <c r="C288" s="72">
        <f t="shared" si="16"/>
        <v>7.1800000000000003E-2</v>
      </c>
      <c r="D288" s="69">
        <v>0</v>
      </c>
      <c r="E288" s="60">
        <f t="shared" si="18"/>
        <v>520833.93999999133</v>
      </c>
      <c r="F288" s="75"/>
      <c r="G288" s="61"/>
      <c r="H288" s="61">
        <f t="shared" si="17"/>
        <v>0</v>
      </c>
      <c r="I288" s="76"/>
      <c r="J288" s="76"/>
      <c r="K288" s="76"/>
    </row>
    <row r="289" spans="1:11" x14ac:dyDescent="0.2">
      <c r="A289">
        <v>116</v>
      </c>
      <c r="B289" s="57" t="s">
        <v>52</v>
      </c>
      <c r="C289" s="72">
        <f t="shared" si="16"/>
        <v>7.1800000000000003E-2</v>
      </c>
      <c r="D289" s="69">
        <v>31</v>
      </c>
      <c r="E289" s="60">
        <f t="shared" si="18"/>
        <v>520833.93999999133</v>
      </c>
      <c r="F289" s="75"/>
      <c r="G289" s="61">
        <v>104166.66</v>
      </c>
      <c r="H289" s="61">
        <f t="shared" si="17"/>
        <v>3220.200510144391</v>
      </c>
      <c r="I289" s="76"/>
      <c r="J289" s="76"/>
      <c r="K289" s="66">
        <f>SUM(K267:K288)</f>
        <v>1329424.5564144552</v>
      </c>
    </row>
    <row r="290" spans="1:11" x14ac:dyDescent="0.2">
      <c r="A290"/>
      <c r="B290" s="57"/>
      <c r="C290" s="72">
        <f t="shared" si="16"/>
        <v>7.1800000000000003E-2</v>
      </c>
      <c r="D290" s="69">
        <v>0</v>
      </c>
      <c r="E290" s="60">
        <f t="shared" si="18"/>
        <v>416667.2799999913</v>
      </c>
      <c r="F290" s="75"/>
      <c r="G290" s="61"/>
      <c r="H290" s="61">
        <f t="shared" si="17"/>
        <v>0</v>
      </c>
      <c r="I290" s="76"/>
      <c r="J290" s="76"/>
      <c r="K290" s="66"/>
    </row>
    <row r="291" spans="1:11" x14ac:dyDescent="0.2">
      <c r="A291">
        <v>117</v>
      </c>
      <c r="B291" s="67" t="s">
        <v>53</v>
      </c>
      <c r="C291" s="72">
        <f t="shared" si="16"/>
        <v>7.1800000000000003E-2</v>
      </c>
      <c r="D291" s="69">
        <v>31</v>
      </c>
      <c r="E291" s="60">
        <f t="shared" si="18"/>
        <v>416667.2799999913</v>
      </c>
      <c r="F291" s="75"/>
      <c r="G291" s="61">
        <v>104166.66</v>
      </c>
      <c r="H291" s="61">
        <f t="shared" si="17"/>
        <v>2576.1611995110575</v>
      </c>
      <c r="I291" s="76"/>
      <c r="J291" s="76"/>
      <c r="K291" s="70">
        <f>SUM(G291:G297)</f>
        <v>416667.27999999997</v>
      </c>
    </row>
    <row r="292" spans="1:11" x14ac:dyDescent="0.2">
      <c r="A292"/>
      <c r="B292" s="76"/>
      <c r="C292" s="72">
        <f t="shared" si="16"/>
        <v>7.1800000000000003E-2</v>
      </c>
      <c r="D292" s="69">
        <v>0</v>
      </c>
      <c r="E292" s="60">
        <f t="shared" si="18"/>
        <v>312500.61999999126</v>
      </c>
      <c r="F292" s="75"/>
      <c r="G292" s="61"/>
      <c r="H292" s="61">
        <f t="shared" si="17"/>
        <v>0</v>
      </c>
      <c r="I292" s="76"/>
      <c r="J292" s="76"/>
      <c r="K292" s="70">
        <f>SUM(H291:H297)</f>
        <v>6294.9803198775662</v>
      </c>
    </row>
    <row r="293" spans="1:11" x14ac:dyDescent="0.2">
      <c r="A293">
        <v>118</v>
      </c>
      <c r="B293" s="67" t="s">
        <v>30</v>
      </c>
      <c r="C293" s="72">
        <f t="shared" si="16"/>
        <v>7.1800000000000003E-2</v>
      </c>
      <c r="D293" s="73">
        <v>29</v>
      </c>
      <c r="E293" s="60">
        <f t="shared" si="18"/>
        <v>312500.61999999126</v>
      </c>
      <c r="F293" s="75"/>
      <c r="G293" s="61">
        <v>104166.66</v>
      </c>
      <c r="H293" s="61">
        <f t="shared" si="17"/>
        <v>1807.4688637888385</v>
      </c>
      <c r="I293" s="76"/>
      <c r="J293" s="76"/>
      <c r="K293" s="70"/>
    </row>
    <row r="294" spans="1:11" x14ac:dyDescent="0.2">
      <c r="A294"/>
      <c r="B294" s="67"/>
      <c r="C294" s="72">
        <f t="shared" si="16"/>
        <v>7.1800000000000003E-2</v>
      </c>
      <c r="D294" s="69">
        <v>0</v>
      </c>
      <c r="E294" s="60">
        <f t="shared" si="18"/>
        <v>208333.95999999126</v>
      </c>
      <c r="F294" s="75"/>
      <c r="G294" s="75"/>
      <c r="H294" s="61">
        <f t="shared" si="17"/>
        <v>0</v>
      </c>
      <c r="I294" s="76"/>
      <c r="J294" s="76"/>
      <c r="K294" s="76"/>
    </row>
    <row r="295" spans="1:11" x14ac:dyDescent="0.2">
      <c r="A295">
        <v>119</v>
      </c>
      <c r="B295" s="67" t="s">
        <v>31</v>
      </c>
      <c r="C295" s="72">
        <f t="shared" si="16"/>
        <v>7.1800000000000003E-2</v>
      </c>
      <c r="D295" s="69">
        <v>31</v>
      </c>
      <c r="E295" s="60">
        <f t="shared" si="18"/>
        <v>208333.95999999126</v>
      </c>
      <c r="F295" s="75"/>
      <c r="G295" s="61">
        <v>104166.66</v>
      </c>
      <c r="H295" s="61">
        <f t="shared" si="17"/>
        <v>1288.0825782443903</v>
      </c>
      <c r="I295" s="76"/>
      <c r="J295" s="76"/>
      <c r="K295" s="76"/>
    </row>
    <row r="296" spans="1:11" x14ac:dyDescent="0.2">
      <c r="A296"/>
      <c r="B296" s="67"/>
      <c r="C296" s="72">
        <f t="shared" si="16"/>
        <v>7.1800000000000003E-2</v>
      </c>
      <c r="D296" s="69">
        <v>0</v>
      </c>
      <c r="E296" s="60">
        <f t="shared" si="18"/>
        <v>104167.29999999126</v>
      </c>
      <c r="F296" s="75"/>
      <c r="G296" s="75"/>
      <c r="H296" s="61">
        <f t="shared" si="17"/>
        <v>0</v>
      </c>
      <c r="I296" s="76"/>
      <c r="J296" s="76"/>
      <c r="K296" s="76"/>
    </row>
    <row r="297" spans="1:11" x14ac:dyDescent="0.2">
      <c r="A297">
        <v>120</v>
      </c>
      <c r="B297" s="57" t="s">
        <v>54</v>
      </c>
      <c r="C297" s="72">
        <f t="shared" si="16"/>
        <v>7.1800000000000003E-2</v>
      </c>
      <c r="D297" s="69">
        <v>30</v>
      </c>
      <c r="E297" s="60">
        <f t="shared" si="18"/>
        <v>104167.29999999126</v>
      </c>
      <c r="F297" s="75"/>
      <c r="G297" s="61">
        <v>104167.3</v>
      </c>
      <c r="H297" s="61">
        <f t="shared" si="17"/>
        <v>623.26767833328097</v>
      </c>
      <c r="I297" s="76"/>
      <c r="J297" s="76"/>
      <c r="K297" s="66">
        <f>SUM(K291:N296)</f>
        <v>422962.26031987753</v>
      </c>
    </row>
    <row r="298" spans="1:11" x14ac:dyDescent="0.2">
      <c r="A298"/>
      <c r="B298" s="57"/>
      <c r="C298" s="72">
        <f t="shared" si="16"/>
        <v>7.1800000000000003E-2</v>
      </c>
      <c r="D298" s="69">
        <v>0</v>
      </c>
      <c r="E298" s="60">
        <f t="shared" si="18"/>
        <v>-8.7457010522484779E-9</v>
      </c>
      <c r="F298" s="75"/>
      <c r="G298" s="61"/>
      <c r="H298" s="61">
        <f t="shared" si="17"/>
        <v>0</v>
      </c>
      <c r="I298" s="76"/>
      <c r="J298" s="76"/>
      <c r="K298" s="66"/>
    </row>
    <row r="299" spans="1:11" hidden="1" x14ac:dyDescent="0.2">
      <c r="A299"/>
      <c r="B299" s="67" t="s">
        <v>33</v>
      </c>
      <c r="C299" s="72">
        <f t="shared" si="16"/>
        <v>7.1800000000000003E-2</v>
      </c>
      <c r="D299" s="69">
        <v>31</v>
      </c>
      <c r="E299" s="60">
        <f t="shared" si="18"/>
        <v>-8.7457010522484779E-9</v>
      </c>
      <c r="F299" s="75"/>
      <c r="G299" s="61"/>
      <c r="H299" s="61">
        <f t="shared" si="17"/>
        <v>-5.4072726116929615E-11</v>
      </c>
      <c r="I299" s="76"/>
      <c r="J299" s="76"/>
      <c r="K299" s="76"/>
    </row>
    <row r="300" spans="1:11" hidden="1" x14ac:dyDescent="0.2">
      <c r="A300"/>
      <c r="B300" s="67"/>
      <c r="C300" s="72">
        <f t="shared" si="16"/>
        <v>7.1800000000000003E-2</v>
      </c>
      <c r="D300" s="69">
        <v>0</v>
      </c>
      <c r="E300" s="60">
        <f t="shared" si="18"/>
        <v>-8.7457010522484779E-9</v>
      </c>
      <c r="F300" s="75"/>
      <c r="G300" s="61"/>
      <c r="H300" s="61">
        <f t="shared" si="17"/>
        <v>0</v>
      </c>
      <c r="I300" s="76"/>
      <c r="J300" s="76"/>
      <c r="K300" s="76"/>
    </row>
    <row r="301" spans="1:11" hidden="1" x14ac:dyDescent="0.2">
      <c r="A301"/>
      <c r="B301" s="67" t="s">
        <v>34</v>
      </c>
      <c r="C301" s="72">
        <f t="shared" si="16"/>
        <v>7.1800000000000003E-2</v>
      </c>
      <c r="D301" s="69">
        <v>30</v>
      </c>
      <c r="E301" s="60">
        <f t="shared" si="18"/>
        <v>-8.7457010522484779E-9</v>
      </c>
      <c r="F301" s="75"/>
      <c r="G301" s="61"/>
      <c r="H301" s="61">
        <f t="shared" si="17"/>
        <v>-5.232844462928672E-11</v>
      </c>
      <c r="I301" s="76"/>
      <c r="J301" s="76"/>
      <c r="K301" s="76"/>
    </row>
    <row r="302" spans="1:11" hidden="1" x14ac:dyDescent="0.2">
      <c r="A302"/>
      <c r="B302" s="67"/>
      <c r="C302" s="72">
        <f t="shared" si="16"/>
        <v>7.1800000000000003E-2</v>
      </c>
      <c r="D302" s="69">
        <v>0</v>
      </c>
      <c r="E302" s="60">
        <f t="shared" si="18"/>
        <v>-8.7457010522484779E-9</v>
      </c>
      <c r="F302" s="75"/>
      <c r="G302" s="61"/>
      <c r="H302" s="61">
        <f t="shared" si="17"/>
        <v>0</v>
      </c>
      <c r="I302" s="76"/>
      <c r="J302" s="76"/>
      <c r="K302" s="76"/>
    </row>
    <row r="303" spans="1:11" hidden="1" x14ac:dyDescent="0.2">
      <c r="A303"/>
      <c r="B303" s="67" t="s">
        <v>35</v>
      </c>
      <c r="C303" s="72">
        <f t="shared" si="16"/>
        <v>7.1800000000000003E-2</v>
      </c>
      <c r="D303" s="69">
        <v>31</v>
      </c>
      <c r="E303" s="60">
        <f t="shared" si="18"/>
        <v>-8.7457010522484779E-9</v>
      </c>
      <c r="F303" s="75"/>
      <c r="G303" s="61"/>
      <c r="H303" s="61">
        <f t="shared" si="17"/>
        <v>-5.4072726116929615E-11</v>
      </c>
      <c r="I303" s="76"/>
      <c r="J303" s="76"/>
      <c r="K303" s="76"/>
    </row>
    <row r="304" spans="1:11" hidden="1" x14ac:dyDescent="0.2">
      <c r="A304"/>
      <c r="B304" s="67"/>
      <c r="C304" s="72">
        <f t="shared" si="16"/>
        <v>7.1800000000000003E-2</v>
      </c>
      <c r="D304" s="69">
        <v>0</v>
      </c>
      <c r="E304" s="60">
        <f t="shared" si="18"/>
        <v>-8.7457010522484779E-9</v>
      </c>
      <c r="F304" s="75"/>
      <c r="G304" s="61"/>
      <c r="H304" s="61">
        <f t="shared" si="17"/>
        <v>0</v>
      </c>
      <c r="I304" s="76"/>
      <c r="J304" s="76"/>
      <c r="K304" s="76"/>
    </row>
    <row r="305" spans="1:11" hidden="1" x14ac:dyDescent="0.2">
      <c r="A305"/>
      <c r="B305" s="67" t="s">
        <v>36</v>
      </c>
      <c r="C305" s="72">
        <f t="shared" si="16"/>
        <v>7.1800000000000003E-2</v>
      </c>
      <c r="D305" s="69">
        <v>31</v>
      </c>
      <c r="E305" s="60">
        <f t="shared" si="18"/>
        <v>-8.7457010522484779E-9</v>
      </c>
      <c r="F305" s="75"/>
      <c r="G305" s="61"/>
      <c r="H305" s="61">
        <f t="shared" si="17"/>
        <v>-5.4072726116929615E-11</v>
      </c>
      <c r="I305" s="76"/>
      <c r="J305" s="76"/>
      <c r="K305" s="76"/>
    </row>
    <row r="306" spans="1:11" hidden="1" x14ac:dyDescent="0.2">
      <c r="A306"/>
      <c r="B306" s="67"/>
      <c r="C306" s="72">
        <f t="shared" si="16"/>
        <v>7.1800000000000003E-2</v>
      </c>
      <c r="D306" s="69">
        <v>0</v>
      </c>
      <c r="E306" s="60">
        <f t="shared" si="18"/>
        <v>-8.7457010522484779E-9</v>
      </c>
      <c r="F306" s="75"/>
      <c r="G306" s="61"/>
      <c r="H306" s="61">
        <f t="shared" si="17"/>
        <v>0</v>
      </c>
      <c r="I306" s="76"/>
      <c r="J306" s="76"/>
      <c r="K306" s="76"/>
    </row>
    <row r="307" spans="1:11" hidden="1" x14ac:dyDescent="0.2">
      <c r="A307"/>
      <c r="B307" s="67" t="s">
        <v>37</v>
      </c>
      <c r="C307" s="72">
        <f t="shared" ref="C307:C369" si="19">C306</f>
        <v>7.1800000000000003E-2</v>
      </c>
      <c r="D307" s="69">
        <v>30</v>
      </c>
      <c r="E307" s="60">
        <f t="shared" si="18"/>
        <v>-8.7457010522484779E-9</v>
      </c>
      <c r="F307" s="75"/>
      <c r="G307" s="61"/>
      <c r="H307" s="61">
        <f t="shared" si="17"/>
        <v>-5.232844462928672E-11</v>
      </c>
      <c r="I307" s="76"/>
      <c r="J307" s="76"/>
      <c r="K307" s="76"/>
    </row>
    <row r="308" spans="1:11" hidden="1" x14ac:dyDescent="0.2">
      <c r="A308"/>
      <c r="B308" s="67"/>
      <c r="C308" s="72">
        <f t="shared" si="19"/>
        <v>7.1800000000000003E-2</v>
      </c>
      <c r="D308" s="69">
        <v>0</v>
      </c>
      <c r="E308" s="60">
        <f t="shared" si="18"/>
        <v>-8.7457010522484779E-9</v>
      </c>
      <c r="F308" s="75"/>
      <c r="G308" s="61"/>
      <c r="H308" s="61">
        <f t="shared" si="17"/>
        <v>0</v>
      </c>
      <c r="I308" s="76"/>
      <c r="J308" s="76"/>
      <c r="K308" s="76"/>
    </row>
    <row r="309" spans="1:11" hidden="1" x14ac:dyDescent="0.2">
      <c r="A309"/>
      <c r="B309" s="67" t="s">
        <v>38</v>
      </c>
      <c r="C309" s="72">
        <f t="shared" si="19"/>
        <v>7.1800000000000003E-2</v>
      </c>
      <c r="D309" s="69">
        <v>31</v>
      </c>
      <c r="E309" s="60">
        <f t="shared" si="18"/>
        <v>-8.7457010522484779E-9</v>
      </c>
      <c r="F309" s="75"/>
      <c r="G309" s="61"/>
      <c r="H309" s="61">
        <f t="shared" si="17"/>
        <v>-5.4072726116929615E-11</v>
      </c>
      <c r="I309" s="76"/>
      <c r="J309" s="76"/>
      <c r="K309" s="76"/>
    </row>
    <row r="310" spans="1:11" hidden="1" x14ac:dyDescent="0.2">
      <c r="A310"/>
      <c r="B310" s="67"/>
      <c r="C310" s="72">
        <f t="shared" si="19"/>
        <v>7.1800000000000003E-2</v>
      </c>
      <c r="D310" s="69">
        <v>0</v>
      </c>
      <c r="E310" s="60">
        <f t="shared" si="18"/>
        <v>-8.7457010522484779E-9</v>
      </c>
      <c r="F310" s="75"/>
      <c r="G310" s="61"/>
      <c r="H310" s="61">
        <f t="shared" si="17"/>
        <v>0</v>
      </c>
      <c r="I310" s="76"/>
      <c r="J310" s="76"/>
      <c r="K310" s="76"/>
    </row>
    <row r="311" spans="1:11" hidden="1" x14ac:dyDescent="0.2">
      <c r="A311"/>
      <c r="B311" s="67" t="s">
        <v>39</v>
      </c>
      <c r="C311" s="72">
        <f t="shared" si="19"/>
        <v>7.1800000000000003E-2</v>
      </c>
      <c r="D311" s="69">
        <v>30</v>
      </c>
      <c r="E311" s="60">
        <f t="shared" si="18"/>
        <v>-8.7457010522484779E-9</v>
      </c>
      <c r="F311" s="75"/>
      <c r="G311" s="61"/>
      <c r="H311" s="61">
        <f t="shared" si="17"/>
        <v>-5.232844462928672E-11</v>
      </c>
      <c r="I311" s="76"/>
      <c r="J311" s="76"/>
      <c r="K311" s="76"/>
    </row>
    <row r="312" spans="1:11" hidden="1" x14ac:dyDescent="0.2">
      <c r="A312"/>
      <c r="B312" s="67"/>
      <c r="C312" s="72">
        <f t="shared" si="19"/>
        <v>7.1800000000000003E-2</v>
      </c>
      <c r="D312" s="69">
        <v>0</v>
      </c>
      <c r="E312" s="60">
        <f t="shared" si="18"/>
        <v>-8.7457010522484779E-9</v>
      </c>
      <c r="F312" s="75"/>
      <c r="G312" s="61"/>
      <c r="H312" s="61">
        <f t="shared" si="17"/>
        <v>0</v>
      </c>
      <c r="I312" s="76"/>
      <c r="J312" s="76"/>
      <c r="K312" s="76"/>
    </row>
    <row r="313" spans="1:11" hidden="1" x14ac:dyDescent="0.2">
      <c r="A313"/>
      <c r="B313" s="57" t="s">
        <v>55</v>
      </c>
      <c r="C313" s="72">
        <f t="shared" si="19"/>
        <v>7.1800000000000003E-2</v>
      </c>
      <c r="D313" s="69">
        <v>31</v>
      </c>
      <c r="E313" s="60">
        <f t="shared" si="18"/>
        <v>-8.7457010522484779E-9</v>
      </c>
      <c r="F313" s="75"/>
      <c r="G313" s="61"/>
      <c r="H313" s="61">
        <f t="shared" si="17"/>
        <v>-5.4072726116929615E-11</v>
      </c>
      <c r="I313" s="76"/>
      <c r="J313" s="76"/>
      <c r="K313" s="66">
        <v>0</v>
      </c>
    </row>
    <row r="314" spans="1:11" hidden="1" x14ac:dyDescent="0.2">
      <c r="A314"/>
      <c r="B314" s="57"/>
      <c r="C314" s="72">
        <f t="shared" si="19"/>
        <v>7.1800000000000003E-2</v>
      </c>
      <c r="D314" s="69">
        <v>0</v>
      </c>
      <c r="E314" s="60">
        <f t="shared" si="18"/>
        <v>-8.7457010522484779E-9</v>
      </c>
      <c r="F314" s="75"/>
      <c r="G314" s="61"/>
      <c r="H314" s="61">
        <f t="shared" si="17"/>
        <v>0</v>
      </c>
      <c r="I314" s="76"/>
      <c r="J314" s="76"/>
      <c r="K314" s="66"/>
    </row>
    <row r="315" spans="1:11" hidden="1" x14ac:dyDescent="0.2">
      <c r="A315"/>
      <c r="B315" s="67" t="s">
        <v>56</v>
      </c>
      <c r="C315" s="72">
        <f t="shared" si="19"/>
        <v>7.1800000000000003E-2</v>
      </c>
      <c r="D315" s="69">
        <v>31</v>
      </c>
      <c r="E315" s="60">
        <f t="shared" si="18"/>
        <v>-8.7457010522484779E-9</v>
      </c>
      <c r="F315" s="75"/>
      <c r="G315" s="61"/>
      <c r="H315" s="61">
        <f t="shared" si="17"/>
        <v>-5.4072726116929615E-11</v>
      </c>
      <c r="I315" s="76"/>
      <c r="J315" s="76"/>
      <c r="K315" s="70">
        <f>SUM(G315:G338)</f>
        <v>0</v>
      </c>
    </row>
    <row r="316" spans="1:11" hidden="1" x14ac:dyDescent="0.2">
      <c r="A316"/>
      <c r="B316" s="76"/>
      <c r="C316" s="72">
        <f t="shared" si="19"/>
        <v>7.1800000000000003E-2</v>
      </c>
      <c r="D316" s="69">
        <v>0</v>
      </c>
      <c r="E316" s="60">
        <f t="shared" si="18"/>
        <v>-8.7457010522484779E-9</v>
      </c>
      <c r="F316" s="75"/>
      <c r="G316" s="61"/>
      <c r="H316" s="61">
        <f t="shared" si="17"/>
        <v>0</v>
      </c>
      <c r="I316" s="76"/>
      <c r="J316" s="76"/>
      <c r="K316" s="70">
        <f>SUM(H315:H338)</f>
        <v>-6.3666274298965506E-10</v>
      </c>
    </row>
    <row r="317" spans="1:11" hidden="1" x14ac:dyDescent="0.2">
      <c r="A317"/>
      <c r="B317" s="67" t="s">
        <v>30</v>
      </c>
      <c r="C317" s="72">
        <f t="shared" si="19"/>
        <v>7.1800000000000003E-2</v>
      </c>
      <c r="D317" s="73">
        <v>28</v>
      </c>
      <c r="E317" s="60">
        <f t="shared" si="18"/>
        <v>-8.7457010522484779E-9</v>
      </c>
      <c r="F317" s="75"/>
      <c r="G317" s="61"/>
      <c r="H317" s="61">
        <f t="shared" si="17"/>
        <v>-4.8839881654000947E-11</v>
      </c>
      <c r="I317" s="76"/>
      <c r="J317" s="76"/>
      <c r="K317" s="70"/>
    </row>
    <row r="318" spans="1:11" hidden="1" x14ac:dyDescent="0.2">
      <c r="A318"/>
      <c r="B318" s="67"/>
      <c r="C318" s="72">
        <f t="shared" si="19"/>
        <v>7.1800000000000003E-2</v>
      </c>
      <c r="D318" s="69">
        <v>0</v>
      </c>
      <c r="E318" s="60">
        <f t="shared" si="18"/>
        <v>-8.7457010522484779E-9</v>
      </c>
      <c r="F318" s="75"/>
      <c r="G318" s="61"/>
      <c r="H318" s="61">
        <f t="shared" si="17"/>
        <v>0</v>
      </c>
      <c r="I318" s="76"/>
      <c r="J318" s="76"/>
      <c r="K318" s="76"/>
    </row>
    <row r="319" spans="1:11" hidden="1" x14ac:dyDescent="0.2">
      <c r="A319"/>
      <c r="B319" s="67" t="s">
        <v>31</v>
      </c>
      <c r="C319" s="72">
        <f t="shared" si="19"/>
        <v>7.1800000000000003E-2</v>
      </c>
      <c r="D319" s="69">
        <v>31</v>
      </c>
      <c r="E319" s="60">
        <f t="shared" si="18"/>
        <v>-8.7457010522484779E-9</v>
      </c>
      <c r="F319" s="75"/>
      <c r="G319" s="61"/>
      <c r="H319" s="61">
        <f t="shared" si="17"/>
        <v>-5.4072726116929615E-11</v>
      </c>
      <c r="I319" s="76"/>
      <c r="J319" s="76"/>
      <c r="K319" s="76"/>
    </row>
    <row r="320" spans="1:11" hidden="1" x14ac:dyDescent="0.2">
      <c r="A320"/>
      <c r="B320" s="67"/>
      <c r="C320" s="72">
        <f t="shared" si="19"/>
        <v>7.1800000000000003E-2</v>
      </c>
      <c r="D320" s="69">
        <v>0</v>
      </c>
      <c r="E320" s="60">
        <f t="shared" si="18"/>
        <v>-8.7457010522484779E-9</v>
      </c>
      <c r="F320" s="75"/>
      <c r="G320" s="61"/>
      <c r="H320" s="61">
        <f t="shared" si="17"/>
        <v>0</v>
      </c>
      <c r="I320" s="76"/>
      <c r="J320" s="76"/>
      <c r="K320" s="76"/>
    </row>
    <row r="321" spans="1:11" hidden="1" x14ac:dyDescent="0.2">
      <c r="A321"/>
      <c r="B321" s="67" t="s">
        <v>51</v>
      </c>
      <c r="C321" s="72">
        <f t="shared" si="19"/>
        <v>7.1800000000000003E-2</v>
      </c>
      <c r="D321" s="69">
        <v>30</v>
      </c>
      <c r="E321" s="60">
        <f t="shared" si="18"/>
        <v>-8.7457010522484779E-9</v>
      </c>
      <c r="F321" s="75"/>
      <c r="G321" s="61"/>
      <c r="H321" s="61">
        <f t="shared" si="17"/>
        <v>-5.232844462928672E-11</v>
      </c>
      <c r="I321" s="76"/>
      <c r="J321" s="76"/>
      <c r="K321" s="76"/>
    </row>
    <row r="322" spans="1:11" hidden="1" x14ac:dyDescent="0.2">
      <c r="A322"/>
      <c r="B322" s="76"/>
      <c r="C322" s="72">
        <f t="shared" si="19"/>
        <v>7.1800000000000003E-2</v>
      </c>
      <c r="D322" s="69">
        <v>0</v>
      </c>
      <c r="E322" s="60">
        <f t="shared" si="18"/>
        <v>-8.7457010522484779E-9</v>
      </c>
      <c r="F322" s="75"/>
      <c r="G322" s="61"/>
      <c r="H322" s="61">
        <f t="shared" si="17"/>
        <v>0</v>
      </c>
      <c r="I322" s="76"/>
      <c r="J322" s="76"/>
      <c r="K322" s="76"/>
    </row>
    <row r="323" spans="1:11" hidden="1" x14ac:dyDescent="0.2">
      <c r="A323"/>
      <c r="B323" s="67" t="s">
        <v>33</v>
      </c>
      <c r="C323" s="72">
        <f t="shared" si="19"/>
        <v>7.1800000000000003E-2</v>
      </c>
      <c r="D323" s="69">
        <v>31</v>
      </c>
      <c r="E323" s="60">
        <f t="shared" si="18"/>
        <v>-8.7457010522484779E-9</v>
      </c>
      <c r="F323" s="75"/>
      <c r="G323" s="61"/>
      <c r="H323" s="61">
        <f t="shared" si="17"/>
        <v>-5.4072726116929615E-11</v>
      </c>
      <c r="I323" s="76"/>
      <c r="J323" s="76"/>
      <c r="K323" s="76"/>
    </row>
    <row r="324" spans="1:11" hidden="1" x14ac:dyDescent="0.2">
      <c r="A324"/>
      <c r="B324" s="67"/>
      <c r="C324" s="72">
        <f t="shared" si="19"/>
        <v>7.1800000000000003E-2</v>
      </c>
      <c r="D324" s="69">
        <v>0</v>
      </c>
      <c r="E324" s="60">
        <f t="shared" si="18"/>
        <v>-8.7457010522484779E-9</v>
      </c>
      <c r="F324" s="75"/>
      <c r="G324" s="61"/>
      <c r="H324" s="61">
        <f t="shared" si="17"/>
        <v>0</v>
      </c>
      <c r="I324" s="76"/>
      <c r="J324" s="76"/>
      <c r="K324" s="76"/>
    </row>
    <row r="325" spans="1:11" hidden="1" x14ac:dyDescent="0.2">
      <c r="A325"/>
      <c r="B325" s="67" t="s">
        <v>34</v>
      </c>
      <c r="C325" s="72">
        <f t="shared" si="19"/>
        <v>7.1800000000000003E-2</v>
      </c>
      <c r="D325" s="69">
        <v>30</v>
      </c>
      <c r="E325" s="60">
        <f t="shared" si="18"/>
        <v>-8.7457010522484779E-9</v>
      </c>
      <c r="F325" s="75"/>
      <c r="G325" s="61"/>
      <c r="H325" s="61">
        <f t="shared" si="17"/>
        <v>-5.232844462928672E-11</v>
      </c>
      <c r="I325" s="76"/>
      <c r="J325" s="76"/>
      <c r="K325" s="76"/>
    </row>
    <row r="326" spans="1:11" hidden="1" x14ac:dyDescent="0.2">
      <c r="A326"/>
      <c r="B326" s="67"/>
      <c r="C326" s="72">
        <f t="shared" si="19"/>
        <v>7.1800000000000003E-2</v>
      </c>
      <c r="D326" s="69">
        <v>0</v>
      </c>
      <c r="E326" s="60">
        <f t="shared" si="18"/>
        <v>-8.7457010522484779E-9</v>
      </c>
      <c r="F326" s="75"/>
      <c r="G326" s="61"/>
      <c r="H326" s="61">
        <f t="shared" si="17"/>
        <v>0</v>
      </c>
      <c r="I326" s="76"/>
      <c r="J326" s="76"/>
      <c r="K326" s="76"/>
    </row>
    <row r="327" spans="1:11" hidden="1" x14ac:dyDescent="0.2">
      <c r="A327"/>
      <c r="B327" s="67" t="s">
        <v>35</v>
      </c>
      <c r="C327" s="72">
        <f t="shared" si="19"/>
        <v>7.1800000000000003E-2</v>
      </c>
      <c r="D327" s="69">
        <v>31</v>
      </c>
      <c r="E327" s="60">
        <f t="shared" si="18"/>
        <v>-8.7457010522484779E-9</v>
      </c>
      <c r="F327" s="75"/>
      <c r="G327" s="61"/>
      <c r="H327" s="61">
        <f t="shared" si="17"/>
        <v>-5.4072726116929615E-11</v>
      </c>
      <c r="I327" s="76"/>
      <c r="J327" s="76"/>
      <c r="K327" s="76"/>
    </row>
    <row r="328" spans="1:11" hidden="1" x14ac:dyDescent="0.2">
      <c r="A328"/>
      <c r="B328" s="67"/>
      <c r="C328" s="72">
        <f t="shared" si="19"/>
        <v>7.1800000000000003E-2</v>
      </c>
      <c r="D328" s="69">
        <v>0</v>
      </c>
      <c r="E328" s="60">
        <f t="shared" si="18"/>
        <v>-8.7457010522484779E-9</v>
      </c>
      <c r="F328" s="75"/>
      <c r="G328" s="61"/>
      <c r="H328" s="61">
        <f t="shared" si="17"/>
        <v>0</v>
      </c>
      <c r="I328" s="76"/>
      <c r="J328" s="76"/>
      <c r="K328" s="76"/>
    </row>
    <row r="329" spans="1:11" hidden="1" x14ac:dyDescent="0.2">
      <c r="A329"/>
      <c r="B329" s="67" t="s">
        <v>36</v>
      </c>
      <c r="C329" s="72">
        <f t="shared" si="19"/>
        <v>7.1800000000000003E-2</v>
      </c>
      <c r="D329" s="69">
        <v>31</v>
      </c>
      <c r="E329" s="60">
        <f t="shared" si="18"/>
        <v>-8.7457010522484779E-9</v>
      </c>
      <c r="F329" s="75"/>
      <c r="G329" s="61"/>
      <c r="H329" s="61">
        <f t="shared" si="17"/>
        <v>-5.4072726116929615E-11</v>
      </c>
      <c r="I329" s="76"/>
      <c r="J329" s="76"/>
      <c r="K329" s="76"/>
    </row>
    <row r="330" spans="1:11" hidden="1" x14ac:dyDescent="0.2">
      <c r="A330"/>
      <c r="B330" s="67"/>
      <c r="C330" s="72">
        <f t="shared" si="19"/>
        <v>7.1800000000000003E-2</v>
      </c>
      <c r="D330" s="69">
        <v>0</v>
      </c>
      <c r="E330" s="60">
        <f t="shared" si="18"/>
        <v>-8.7457010522484779E-9</v>
      </c>
      <c r="F330" s="75"/>
      <c r="G330" s="61"/>
      <c r="H330" s="61">
        <f t="shared" si="17"/>
        <v>0</v>
      </c>
      <c r="I330" s="76"/>
      <c r="J330" s="76"/>
      <c r="K330" s="76"/>
    </row>
    <row r="331" spans="1:11" hidden="1" x14ac:dyDescent="0.2">
      <c r="A331"/>
      <c r="B331" s="67" t="s">
        <v>37</v>
      </c>
      <c r="C331" s="72">
        <f t="shared" si="19"/>
        <v>7.1800000000000003E-2</v>
      </c>
      <c r="D331" s="69">
        <v>30</v>
      </c>
      <c r="E331" s="60">
        <f t="shared" si="18"/>
        <v>-8.7457010522484779E-9</v>
      </c>
      <c r="F331" s="75"/>
      <c r="G331" s="61"/>
      <c r="H331" s="61">
        <f t="shared" si="17"/>
        <v>-5.232844462928672E-11</v>
      </c>
      <c r="I331" s="76"/>
      <c r="J331" s="76"/>
      <c r="K331" s="76"/>
    </row>
    <row r="332" spans="1:11" hidden="1" x14ac:dyDescent="0.2">
      <c r="A332"/>
      <c r="B332" s="67"/>
      <c r="C332" s="72">
        <f t="shared" si="19"/>
        <v>7.1800000000000003E-2</v>
      </c>
      <c r="D332" s="69">
        <v>0</v>
      </c>
      <c r="E332" s="60">
        <f t="shared" si="18"/>
        <v>-8.7457010522484779E-9</v>
      </c>
      <c r="F332" s="75"/>
      <c r="G332" s="61"/>
      <c r="H332" s="61">
        <f t="shared" si="17"/>
        <v>0</v>
      </c>
      <c r="I332" s="76"/>
      <c r="J332" s="76"/>
      <c r="K332" s="76"/>
    </row>
    <row r="333" spans="1:11" hidden="1" x14ac:dyDescent="0.2">
      <c r="A333"/>
      <c r="B333" s="67" t="s">
        <v>38</v>
      </c>
      <c r="C333" s="72">
        <f t="shared" si="19"/>
        <v>7.1800000000000003E-2</v>
      </c>
      <c r="D333" s="69">
        <v>31</v>
      </c>
      <c r="E333" s="60">
        <f t="shared" si="18"/>
        <v>-8.7457010522484779E-9</v>
      </c>
      <c r="F333" s="75"/>
      <c r="G333" s="61"/>
      <c r="H333" s="61">
        <f t="shared" ref="H333:H370" si="20">C333*D333*E333/360</f>
        <v>-5.4072726116929615E-11</v>
      </c>
      <c r="I333" s="76"/>
      <c r="J333" s="76"/>
      <c r="K333" s="76"/>
    </row>
    <row r="334" spans="1:11" hidden="1" x14ac:dyDescent="0.2">
      <c r="A334"/>
      <c r="B334" s="67"/>
      <c r="C334" s="72">
        <f t="shared" si="19"/>
        <v>7.1800000000000003E-2</v>
      </c>
      <c r="D334" s="69">
        <v>0</v>
      </c>
      <c r="E334" s="60">
        <f t="shared" si="18"/>
        <v>-8.7457010522484779E-9</v>
      </c>
      <c r="F334" s="75"/>
      <c r="G334" s="61"/>
      <c r="H334" s="61">
        <f t="shared" si="20"/>
        <v>0</v>
      </c>
      <c r="I334" s="76"/>
      <c r="J334" s="76"/>
      <c r="K334" s="76"/>
    </row>
    <row r="335" spans="1:11" hidden="1" x14ac:dyDescent="0.2">
      <c r="A335"/>
      <c r="B335" s="67" t="s">
        <v>39</v>
      </c>
      <c r="C335" s="72">
        <f t="shared" si="19"/>
        <v>7.1800000000000003E-2</v>
      </c>
      <c r="D335" s="69">
        <v>30</v>
      </c>
      <c r="E335" s="60">
        <f t="shared" si="18"/>
        <v>-8.7457010522484779E-9</v>
      </c>
      <c r="F335" s="75"/>
      <c r="G335" s="61"/>
      <c r="H335" s="61">
        <f t="shared" si="20"/>
        <v>-5.232844462928672E-11</v>
      </c>
      <c r="I335" s="76"/>
      <c r="J335" s="76"/>
      <c r="K335" s="76"/>
    </row>
    <row r="336" spans="1:11" hidden="1" x14ac:dyDescent="0.2">
      <c r="A336"/>
      <c r="B336" s="67"/>
      <c r="C336" s="72">
        <f t="shared" si="19"/>
        <v>7.1800000000000003E-2</v>
      </c>
      <c r="D336" s="69">
        <v>0</v>
      </c>
      <c r="E336" s="60">
        <f t="shared" si="18"/>
        <v>-8.7457010522484779E-9</v>
      </c>
      <c r="F336" s="75"/>
      <c r="G336" s="61"/>
      <c r="H336" s="61">
        <f t="shared" si="20"/>
        <v>0</v>
      </c>
      <c r="I336" s="76"/>
      <c r="J336" s="76"/>
      <c r="K336" s="76"/>
    </row>
    <row r="337" spans="1:11" hidden="1" x14ac:dyDescent="0.2">
      <c r="A337"/>
      <c r="B337" s="57" t="s">
        <v>57</v>
      </c>
      <c r="C337" s="72">
        <f t="shared" si="19"/>
        <v>7.1800000000000003E-2</v>
      </c>
      <c r="D337" s="69">
        <v>31</v>
      </c>
      <c r="E337" s="60">
        <f t="shared" si="18"/>
        <v>-8.7457010522484779E-9</v>
      </c>
      <c r="F337" s="75"/>
      <c r="G337" s="61"/>
      <c r="H337" s="61">
        <f t="shared" si="20"/>
        <v>-5.4072726116929615E-11</v>
      </c>
      <c r="I337" s="76"/>
      <c r="J337" s="76"/>
      <c r="K337" s="66">
        <f>SUM(K315:K336)</f>
        <v>-6.3666274298965506E-10</v>
      </c>
    </row>
    <row r="338" spans="1:11" hidden="1" x14ac:dyDescent="0.2">
      <c r="A338"/>
      <c r="B338" s="57"/>
      <c r="C338" s="72">
        <f t="shared" si="19"/>
        <v>7.1800000000000003E-2</v>
      </c>
      <c r="D338" s="69">
        <v>0</v>
      </c>
      <c r="E338" s="60">
        <f t="shared" si="18"/>
        <v>-8.7457010522484779E-9</v>
      </c>
      <c r="F338" s="75"/>
      <c r="G338" s="61"/>
      <c r="H338" s="61">
        <f t="shared" si="20"/>
        <v>0</v>
      </c>
      <c r="I338" s="76"/>
      <c r="J338" s="76"/>
      <c r="K338" s="66"/>
    </row>
    <row r="339" spans="1:11" hidden="1" x14ac:dyDescent="0.2">
      <c r="A339"/>
      <c r="B339" s="67" t="s">
        <v>58</v>
      </c>
      <c r="C339" s="72">
        <f t="shared" si="19"/>
        <v>7.1800000000000003E-2</v>
      </c>
      <c r="D339" s="69">
        <v>31</v>
      </c>
      <c r="E339" s="60">
        <f t="shared" si="18"/>
        <v>-8.7457010522484779E-9</v>
      </c>
      <c r="F339" s="75"/>
      <c r="G339" s="61"/>
      <c r="H339" s="61">
        <f t="shared" si="20"/>
        <v>-5.4072726116929615E-11</v>
      </c>
      <c r="I339" s="76"/>
      <c r="J339" s="76"/>
      <c r="K339" s="70">
        <f>SUM(G339:G362)</f>
        <v>0</v>
      </c>
    </row>
    <row r="340" spans="1:11" hidden="1" x14ac:dyDescent="0.2">
      <c r="A340"/>
      <c r="B340" s="76"/>
      <c r="C340" s="72">
        <f t="shared" si="19"/>
        <v>7.1800000000000003E-2</v>
      </c>
      <c r="D340" s="69">
        <v>0</v>
      </c>
      <c r="E340" s="60">
        <f t="shared" si="18"/>
        <v>-8.7457010522484779E-9</v>
      </c>
      <c r="F340" s="75"/>
      <c r="G340" s="61"/>
      <c r="H340" s="61">
        <f t="shared" si="20"/>
        <v>0</v>
      </c>
      <c r="I340" s="76"/>
      <c r="J340" s="76"/>
      <c r="K340" s="70">
        <f>SUM(H339:H361)</f>
        <v>-6.3666274298965506E-10</v>
      </c>
    </row>
    <row r="341" spans="1:11" hidden="1" x14ac:dyDescent="0.2">
      <c r="A341"/>
      <c r="B341" s="67" t="s">
        <v>30</v>
      </c>
      <c r="C341" s="72">
        <f t="shared" si="19"/>
        <v>7.1800000000000003E-2</v>
      </c>
      <c r="D341" s="73">
        <v>28</v>
      </c>
      <c r="E341" s="60">
        <f t="shared" si="18"/>
        <v>-8.7457010522484779E-9</v>
      </c>
      <c r="F341" s="75"/>
      <c r="G341" s="61"/>
      <c r="H341" s="61">
        <f t="shared" si="20"/>
        <v>-4.8839881654000947E-11</v>
      </c>
      <c r="I341" s="76"/>
      <c r="J341" s="76"/>
      <c r="K341" s="70"/>
    </row>
    <row r="342" spans="1:11" hidden="1" x14ac:dyDescent="0.2">
      <c r="A342"/>
      <c r="B342" s="67"/>
      <c r="C342" s="72">
        <f t="shared" si="19"/>
        <v>7.1800000000000003E-2</v>
      </c>
      <c r="D342" s="69">
        <v>0</v>
      </c>
      <c r="E342" s="60">
        <f t="shared" si="18"/>
        <v>-8.7457010522484779E-9</v>
      </c>
      <c r="F342" s="75"/>
      <c r="G342" s="61"/>
      <c r="H342" s="61">
        <f t="shared" si="20"/>
        <v>0</v>
      </c>
      <c r="I342" s="76"/>
      <c r="J342" s="76"/>
      <c r="K342" s="76"/>
    </row>
    <row r="343" spans="1:11" hidden="1" x14ac:dyDescent="0.2">
      <c r="A343"/>
      <c r="B343" s="67" t="s">
        <v>31</v>
      </c>
      <c r="C343" s="72">
        <f t="shared" si="19"/>
        <v>7.1800000000000003E-2</v>
      </c>
      <c r="D343" s="69">
        <v>31</v>
      </c>
      <c r="E343" s="60">
        <f t="shared" si="18"/>
        <v>-8.7457010522484779E-9</v>
      </c>
      <c r="F343" s="75"/>
      <c r="G343" s="61"/>
      <c r="H343" s="61">
        <f t="shared" si="20"/>
        <v>-5.4072726116929615E-11</v>
      </c>
      <c r="I343" s="76"/>
      <c r="J343" s="76"/>
      <c r="K343" s="76"/>
    </row>
    <row r="344" spans="1:11" hidden="1" x14ac:dyDescent="0.2">
      <c r="A344"/>
      <c r="B344" s="67"/>
      <c r="C344" s="72">
        <f t="shared" si="19"/>
        <v>7.1800000000000003E-2</v>
      </c>
      <c r="D344" s="69">
        <v>0</v>
      </c>
      <c r="E344" s="60">
        <f t="shared" si="18"/>
        <v>-8.7457010522484779E-9</v>
      </c>
      <c r="F344" s="75"/>
      <c r="G344" s="61"/>
      <c r="H344" s="61">
        <f t="shared" si="20"/>
        <v>0</v>
      </c>
      <c r="I344" s="76"/>
      <c r="J344" s="76"/>
      <c r="K344" s="76"/>
    </row>
    <row r="345" spans="1:11" hidden="1" x14ac:dyDescent="0.2">
      <c r="A345"/>
      <c r="B345" s="67" t="s">
        <v>51</v>
      </c>
      <c r="C345" s="72">
        <f t="shared" si="19"/>
        <v>7.1800000000000003E-2</v>
      </c>
      <c r="D345" s="69">
        <v>30</v>
      </c>
      <c r="E345" s="60">
        <f t="shared" si="18"/>
        <v>-8.7457010522484779E-9</v>
      </c>
      <c r="F345" s="75"/>
      <c r="G345" s="61"/>
      <c r="H345" s="61">
        <f t="shared" si="20"/>
        <v>-5.232844462928672E-11</v>
      </c>
      <c r="I345" s="76"/>
      <c r="J345" s="76"/>
      <c r="K345" s="76"/>
    </row>
    <row r="346" spans="1:11" hidden="1" x14ac:dyDescent="0.2">
      <c r="A346"/>
      <c r="B346" s="76"/>
      <c r="C346" s="72">
        <f t="shared" si="19"/>
        <v>7.1800000000000003E-2</v>
      </c>
      <c r="D346" s="69">
        <v>0</v>
      </c>
      <c r="E346" s="60">
        <f t="shared" ref="E346:E370" si="21">E345+F346-G345</f>
        <v>-8.7457010522484779E-9</v>
      </c>
      <c r="F346" s="75"/>
      <c r="G346" s="61"/>
      <c r="H346" s="61">
        <f t="shared" si="20"/>
        <v>0</v>
      </c>
      <c r="I346" s="76"/>
      <c r="J346" s="76"/>
      <c r="K346" s="76"/>
    </row>
    <row r="347" spans="1:11" hidden="1" x14ac:dyDescent="0.2">
      <c r="A347"/>
      <c r="B347" s="67" t="s">
        <v>33</v>
      </c>
      <c r="C347" s="72">
        <f t="shared" si="19"/>
        <v>7.1800000000000003E-2</v>
      </c>
      <c r="D347" s="69">
        <v>31</v>
      </c>
      <c r="E347" s="60">
        <f t="shared" si="21"/>
        <v>-8.7457010522484779E-9</v>
      </c>
      <c r="F347" s="75"/>
      <c r="G347" s="61"/>
      <c r="H347" s="61">
        <f t="shared" si="20"/>
        <v>-5.4072726116929615E-11</v>
      </c>
      <c r="I347" s="76"/>
      <c r="J347" s="76"/>
      <c r="K347" s="76"/>
    </row>
    <row r="348" spans="1:11" hidden="1" x14ac:dyDescent="0.2">
      <c r="A348"/>
      <c r="B348" s="67"/>
      <c r="C348" s="72">
        <f t="shared" si="19"/>
        <v>7.1800000000000003E-2</v>
      </c>
      <c r="D348" s="69">
        <v>0</v>
      </c>
      <c r="E348" s="60">
        <f t="shared" si="21"/>
        <v>-8.7457010522484779E-9</v>
      </c>
      <c r="F348" s="75"/>
      <c r="G348" s="61"/>
      <c r="H348" s="61">
        <f t="shared" si="20"/>
        <v>0</v>
      </c>
      <c r="I348" s="76"/>
      <c r="J348" s="76"/>
      <c r="K348" s="76"/>
    </row>
    <row r="349" spans="1:11" hidden="1" x14ac:dyDescent="0.2">
      <c r="A349"/>
      <c r="B349" s="67" t="s">
        <v>34</v>
      </c>
      <c r="C349" s="72">
        <f t="shared" si="19"/>
        <v>7.1800000000000003E-2</v>
      </c>
      <c r="D349" s="69">
        <v>30</v>
      </c>
      <c r="E349" s="60">
        <f t="shared" si="21"/>
        <v>-8.7457010522484779E-9</v>
      </c>
      <c r="F349" s="75"/>
      <c r="G349" s="61"/>
      <c r="H349" s="61">
        <f t="shared" si="20"/>
        <v>-5.232844462928672E-11</v>
      </c>
      <c r="I349" s="76"/>
      <c r="J349" s="76"/>
      <c r="K349" s="76"/>
    </row>
    <row r="350" spans="1:11" hidden="1" x14ac:dyDescent="0.2">
      <c r="A350"/>
      <c r="B350" s="67"/>
      <c r="C350" s="72">
        <f t="shared" si="19"/>
        <v>7.1800000000000003E-2</v>
      </c>
      <c r="D350" s="69">
        <v>0</v>
      </c>
      <c r="E350" s="60">
        <f t="shared" si="21"/>
        <v>-8.7457010522484779E-9</v>
      </c>
      <c r="F350" s="75"/>
      <c r="G350" s="61"/>
      <c r="H350" s="61">
        <f t="shared" si="20"/>
        <v>0</v>
      </c>
      <c r="I350" s="76"/>
      <c r="J350" s="76"/>
      <c r="K350" s="76"/>
    </row>
    <row r="351" spans="1:11" hidden="1" x14ac:dyDescent="0.2">
      <c r="A351"/>
      <c r="B351" s="67" t="s">
        <v>35</v>
      </c>
      <c r="C351" s="72">
        <f t="shared" si="19"/>
        <v>7.1800000000000003E-2</v>
      </c>
      <c r="D351" s="69">
        <v>31</v>
      </c>
      <c r="E351" s="60">
        <f t="shared" si="21"/>
        <v>-8.7457010522484779E-9</v>
      </c>
      <c r="F351" s="75"/>
      <c r="G351" s="61"/>
      <c r="H351" s="61">
        <f t="shared" si="20"/>
        <v>-5.4072726116929615E-11</v>
      </c>
      <c r="I351" s="76"/>
      <c r="J351" s="76"/>
      <c r="K351" s="76"/>
    </row>
    <row r="352" spans="1:11" hidden="1" x14ac:dyDescent="0.2">
      <c r="A352"/>
      <c r="B352" s="67"/>
      <c r="C352" s="72">
        <f t="shared" si="19"/>
        <v>7.1800000000000003E-2</v>
      </c>
      <c r="D352" s="69">
        <v>0</v>
      </c>
      <c r="E352" s="60">
        <f t="shared" si="21"/>
        <v>-8.7457010522484779E-9</v>
      </c>
      <c r="F352" s="75"/>
      <c r="G352" s="61"/>
      <c r="H352" s="61">
        <f t="shared" si="20"/>
        <v>0</v>
      </c>
      <c r="I352" s="76"/>
      <c r="J352" s="76"/>
      <c r="K352" s="76"/>
    </row>
    <row r="353" spans="1:11" hidden="1" x14ac:dyDescent="0.2">
      <c r="A353"/>
      <c r="B353" s="67" t="s">
        <v>36</v>
      </c>
      <c r="C353" s="72">
        <f t="shared" si="19"/>
        <v>7.1800000000000003E-2</v>
      </c>
      <c r="D353" s="69">
        <v>31</v>
      </c>
      <c r="E353" s="60">
        <f t="shared" si="21"/>
        <v>-8.7457010522484779E-9</v>
      </c>
      <c r="F353" s="75"/>
      <c r="G353" s="61"/>
      <c r="H353" s="61">
        <f t="shared" si="20"/>
        <v>-5.4072726116929615E-11</v>
      </c>
      <c r="I353" s="76"/>
      <c r="J353" s="76"/>
      <c r="K353" s="76"/>
    </row>
    <row r="354" spans="1:11" hidden="1" x14ac:dyDescent="0.2">
      <c r="A354"/>
      <c r="B354" s="76"/>
      <c r="C354" s="72">
        <f t="shared" si="19"/>
        <v>7.1800000000000003E-2</v>
      </c>
      <c r="D354" s="69">
        <v>0</v>
      </c>
      <c r="E354" s="60">
        <f t="shared" si="21"/>
        <v>-8.7457010522484779E-9</v>
      </c>
      <c r="F354" s="75"/>
      <c r="G354" s="75"/>
      <c r="H354" s="61">
        <f t="shared" si="20"/>
        <v>0</v>
      </c>
      <c r="I354" s="76"/>
      <c r="J354" s="76"/>
      <c r="K354" s="76"/>
    </row>
    <row r="355" spans="1:11" hidden="1" x14ac:dyDescent="0.2">
      <c r="A355"/>
      <c r="B355" s="81" t="s">
        <v>37</v>
      </c>
      <c r="C355" s="72">
        <f t="shared" si="19"/>
        <v>7.1800000000000003E-2</v>
      </c>
      <c r="D355" s="69">
        <v>30</v>
      </c>
      <c r="E355" s="60">
        <f t="shared" si="21"/>
        <v>-8.7457010522484779E-9</v>
      </c>
      <c r="F355" s="75"/>
      <c r="G355" s="61"/>
      <c r="H355" s="61">
        <f t="shared" si="20"/>
        <v>-5.232844462928672E-11</v>
      </c>
      <c r="I355" s="76"/>
      <c r="J355" s="76"/>
      <c r="K355" s="76"/>
    </row>
    <row r="356" spans="1:11" hidden="1" x14ac:dyDescent="0.2">
      <c r="A356"/>
      <c r="B356" s="76"/>
      <c r="C356" s="72">
        <f t="shared" si="19"/>
        <v>7.1800000000000003E-2</v>
      </c>
      <c r="D356" s="69">
        <v>0</v>
      </c>
      <c r="E356" s="60">
        <f t="shared" si="21"/>
        <v>-8.7457010522484779E-9</v>
      </c>
      <c r="F356" s="75"/>
      <c r="G356" s="61"/>
      <c r="H356" s="61">
        <f t="shared" si="20"/>
        <v>0</v>
      </c>
      <c r="I356" s="76"/>
      <c r="J356" s="76"/>
      <c r="K356" s="76"/>
    </row>
    <row r="357" spans="1:11" hidden="1" x14ac:dyDescent="0.2">
      <c r="A357"/>
      <c r="B357" s="81" t="s">
        <v>38</v>
      </c>
      <c r="C357" s="72">
        <f t="shared" si="19"/>
        <v>7.1800000000000003E-2</v>
      </c>
      <c r="D357" s="69">
        <v>31</v>
      </c>
      <c r="E357" s="60">
        <f t="shared" si="21"/>
        <v>-8.7457010522484779E-9</v>
      </c>
      <c r="F357" s="75"/>
      <c r="G357" s="61"/>
      <c r="H357" s="61">
        <f t="shared" si="20"/>
        <v>-5.4072726116929615E-11</v>
      </c>
      <c r="I357" s="76"/>
      <c r="J357" s="76"/>
      <c r="K357" s="76"/>
    </row>
    <row r="358" spans="1:11" hidden="1" x14ac:dyDescent="0.2">
      <c r="A358"/>
      <c r="B358" s="76"/>
      <c r="C358" s="72">
        <f t="shared" si="19"/>
        <v>7.1800000000000003E-2</v>
      </c>
      <c r="D358" s="69">
        <v>0</v>
      </c>
      <c r="E358" s="60">
        <f t="shared" si="21"/>
        <v>-8.7457010522484779E-9</v>
      </c>
      <c r="F358" s="75"/>
      <c r="G358" s="75"/>
      <c r="H358" s="61">
        <f t="shared" si="20"/>
        <v>0</v>
      </c>
      <c r="I358" s="76"/>
      <c r="J358" s="76"/>
      <c r="K358" s="76"/>
    </row>
    <row r="359" spans="1:11" hidden="1" x14ac:dyDescent="0.2">
      <c r="A359"/>
      <c r="B359" s="82" t="s">
        <v>39</v>
      </c>
      <c r="C359" s="72">
        <f t="shared" si="19"/>
        <v>7.1800000000000003E-2</v>
      </c>
      <c r="D359" s="69">
        <v>30</v>
      </c>
      <c r="E359" s="60">
        <f t="shared" si="21"/>
        <v>-8.7457010522484779E-9</v>
      </c>
      <c r="F359" s="75"/>
      <c r="G359" s="61"/>
      <c r="H359" s="61">
        <f t="shared" si="20"/>
        <v>-5.232844462928672E-11</v>
      </c>
      <c r="I359" s="76"/>
      <c r="J359" s="76"/>
      <c r="K359" s="66">
        <f>SUM(K339:K358)</f>
        <v>-6.3666274298965506E-10</v>
      </c>
    </row>
    <row r="360" spans="1:11" hidden="1" x14ac:dyDescent="0.2">
      <c r="A360"/>
      <c r="B360" s="76"/>
      <c r="C360" s="72">
        <f t="shared" si="19"/>
        <v>7.1800000000000003E-2</v>
      </c>
      <c r="D360" s="69">
        <v>0</v>
      </c>
      <c r="E360" s="60">
        <f t="shared" si="21"/>
        <v>-8.7457010522484779E-9</v>
      </c>
      <c r="F360" s="75"/>
      <c r="G360" s="75"/>
      <c r="H360" s="61">
        <f t="shared" si="20"/>
        <v>0</v>
      </c>
      <c r="I360" s="76"/>
      <c r="J360" s="76"/>
      <c r="K360" s="76"/>
    </row>
    <row r="361" spans="1:11" hidden="1" x14ac:dyDescent="0.2">
      <c r="A361"/>
      <c r="B361" s="83" t="s">
        <v>59</v>
      </c>
      <c r="C361" s="72">
        <f t="shared" si="19"/>
        <v>7.1800000000000003E-2</v>
      </c>
      <c r="D361" s="69">
        <v>31</v>
      </c>
      <c r="E361" s="60">
        <f t="shared" si="21"/>
        <v>-8.7457010522484779E-9</v>
      </c>
      <c r="F361" s="75"/>
      <c r="G361" s="61"/>
      <c r="H361" s="61">
        <f t="shared" si="20"/>
        <v>-5.4072726116929615E-11</v>
      </c>
      <c r="I361" s="76"/>
      <c r="J361" s="76"/>
      <c r="K361" s="76"/>
    </row>
    <row r="362" spans="1:11" hidden="1" x14ac:dyDescent="0.2">
      <c r="A362"/>
      <c r="B362" s="76"/>
      <c r="C362" s="72">
        <f t="shared" si="19"/>
        <v>7.1800000000000003E-2</v>
      </c>
      <c r="D362" s="69">
        <v>0</v>
      </c>
      <c r="E362" s="60">
        <f t="shared" si="21"/>
        <v>-8.7457010522484779E-9</v>
      </c>
      <c r="F362" s="75"/>
      <c r="G362" s="75"/>
      <c r="H362" s="61">
        <f t="shared" si="20"/>
        <v>0</v>
      </c>
      <c r="I362" s="76"/>
      <c r="J362" s="76"/>
      <c r="K362" s="76"/>
    </row>
    <row r="363" spans="1:11" hidden="1" x14ac:dyDescent="0.2">
      <c r="A363"/>
      <c r="B363" s="67" t="s">
        <v>60</v>
      </c>
      <c r="C363" s="72">
        <f t="shared" si="19"/>
        <v>7.1800000000000003E-2</v>
      </c>
      <c r="D363" s="69">
        <v>31</v>
      </c>
      <c r="E363" s="60">
        <f t="shared" si="21"/>
        <v>-8.7457010522484779E-9</v>
      </c>
      <c r="F363" s="75"/>
      <c r="G363" s="61"/>
      <c r="H363" s="61">
        <f t="shared" si="20"/>
        <v>-5.4072726116929615E-11</v>
      </c>
      <c r="I363" s="76"/>
      <c r="J363" s="76"/>
      <c r="K363" s="70">
        <f>SUM(G363:G386)</f>
        <v>0</v>
      </c>
    </row>
    <row r="364" spans="1:11" hidden="1" x14ac:dyDescent="0.2">
      <c r="B364" s="76"/>
      <c r="C364" s="72">
        <f t="shared" si="19"/>
        <v>7.1800000000000003E-2</v>
      </c>
      <c r="D364" s="69">
        <v>0</v>
      </c>
      <c r="E364" s="60">
        <f t="shared" si="21"/>
        <v>-8.7457010522484779E-9</v>
      </c>
      <c r="F364" s="75"/>
      <c r="G364" s="61"/>
      <c r="H364" s="61">
        <f t="shared" si="20"/>
        <v>0</v>
      </c>
      <c r="I364" s="76"/>
      <c r="J364" s="76"/>
      <c r="K364" s="70">
        <f>SUM(H363:H385)</f>
        <v>-2.093137785171469E-10</v>
      </c>
    </row>
    <row r="365" spans="1:11" hidden="1" x14ac:dyDescent="0.2">
      <c r="B365" s="67" t="s">
        <v>30</v>
      </c>
      <c r="C365" s="72">
        <f t="shared" si="19"/>
        <v>7.1800000000000003E-2</v>
      </c>
      <c r="D365" s="73">
        <v>28</v>
      </c>
      <c r="E365" s="60">
        <f t="shared" si="21"/>
        <v>-8.7457010522484779E-9</v>
      </c>
      <c r="F365" s="75"/>
      <c r="G365" s="61"/>
      <c r="H365" s="61">
        <f t="shared" si="20"/>
        <v>-4.8839881654000947E-11</v>
      </c>
      <c r="I365" s="76"/>
      <c r="J365" s="76"/>
      <c r="K365" s="76"/>
    </row>
    <row r="366" spans="1:11" hidden="1" x14ac:dyDescent="0.2">
      <c r="B366" s="67"/>
      <c r="C366" s="72">
        <f t="shared" si="19"/>
        <v>7.1800000000000003E-2</v>
      </c>
      <c r="D366" s="69">
        <v>0</v>
      </c>
      <c r="E366" s="60">
        <f t="shared" si="21"/>
        <v>-8.7457010522484779E-9</v>
      </c>
      <c r="F366" s="75"/>
      <c r="G366" s="75"/>
      <c r="H366" s="61">
        <f t="shared" si="20"/>
        <v>0</v>
      </c>
      <c r="I366" s="76"/>
      <c r="J366" s="76"/>
      <c r="K366" s="76"/>
    </row>
    <row r="367" spans="1:11" hidden="1" x14ac:dyDescent="0.2">
      <c r="B367" s="67" t="s">
        <v>31</v>
      </c>
      <c r="C367" s="72">
        <f t="shared" si="19"/>
        <v>7.1800000000000003E-2</v>
      </c>
      <c r="D367" s="69">
        <v>31</v>
      </c>
      <c r="E367" s="60">
        <f t="shared" si="21"/>
        <v>-8.7457010522484779E-9</v>
      </c>
      <c r="F367" s="75"/>
      <c r="G367" s="61"/>
      <c r="H367" s="61">
        <f t="shared" si="20"/>
        <v>-5.4072726116929615E-11</v>
      </c>
      <c r="I367" s="76"/>
      <c r="J367" s="76"/>
      <c r="K367" s="76"/>
    </row>
    <row r="368" spans="1:11" hidden="1" x14ac:dyDescent="0.2">
      <c r="B368" s="67"/>
      <c r="C368" s="72">
        <f t="shared" si="19"/>
        <v>7.1800000000000003E-2</v>
      </c>
      <c r="D368" s="69">
        <v>0</v>
      </c>
      <c r="E368" s="60">
        <f t="shared" si="21"/>
        <v>-8.7457010522484779E-9</v>
      </c>
      <c r="F368" s="75"/>
      <c r="G368" s="75"/>
      <c r="H368" s="61">
        <f t="shared" si="20"/>
        <v>0</v>
      </c>
      <c r="I368" s="76"/>
      <c r="J368" s="76"/>
      <c r="K368" s="76"/>
    </row>
    <row r="369" spans="2:11" hidden="1" x14ac:dyDescent="0.2">
      <c r="B369" s="67" t="s">
        <v>51</v>
      </c>
      <c r="C369" s="72">
        <f t="shared" si="19"/>
        <v>7.1800000000000003E-2</v>
      </c>
      <c r="D369" s="69">
        <v>30</v>
      </c>
      <c r="E369" s="60">
        <f t="shared" si="21"/>
        <v>-8.7457010522484779E-9</v>
      </c>
      <c r="F369" s="75"/>
      <c r="G369" s="61"/>
      <c r="H369" s="61">
        <f t="shared" si="20"/>
        <v>-5.232844462928672E-11</v>
      </c>
      <c r="I369" s="76"/>
      <c r="J369" s="76"/>
      <c r="K369" s="66"/>
    </row>
    <row r="370" spans="2:11" hidden="1" x14ac:dyDescent="0.2">
      <c r="B370" s="76"/>
      <c r="C370" s="84"/>
      <c r="D370" s="69">
        <v>0</v>
      </c>
      <c r="E370" s="60">
        <f t="shared" si="21"/>
        <v>-8.7457010522484779E-9</v>
      </c>
      <c r="F370" s="75"/>
      <c r="G370" s="75"/>
      <c r="H370" s="61">
        <f t="shared" si="20"/>
        <v>0</v>
      </c>
      <c r="I370" s="76"/>
      <c r="J370" s="76"/>
      <c r="K370" s="66"/>
    </row>
  </sheetData>
  <mergeCells count="21">
    <mergeCell ref="B16:E16"/>
    <mergeCell ref="H16:I16"/>
    <mergeCell ref="A9:K9"/>
    <mergeCell ref="A10:K10"/>
    <mergeCell ref="B13:E13"/>
    <mergeCell ref="B14:E14"/>
    <mergeCell ref="B15:E15"/>
    <mergeCell ref="B17:E17"/>
    <mergeCell ref="H17:I17"/>
    <mergeCell ref="B18:D18"/>
    <mergeCell ref="H18:I18"/>
    <mergeCell ref="B19:D19"/>
    <mergeCell ref="H19:I19"/>
    <mergeCell ref="J22:J23"/>
    <mergeCell ref="K22:K23"/>
    <mergeCell ref="B20:D20"/>
    <mergeCell ref="C22:C23"/>
    <mergeCell ref="D22:D23"/>
    <mergeCell ref="E22:E23"/>
    <mergeCell ref="F22:F23"/>
    <mergeCell ref="I22:I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NOU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lucia.spirea</cp:lastModifiedBy>
  <dcterms:created xsi:type="dcterms:W3CDTF">2022-04-12T08:12:38Z</dcterms:created>
  <dcterms:modified xsi:type="dcterms:W3CDTF">2022-04-13T12:05:24Z</dcterms:modified>
</cp:coreProperties>
</file>